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7"/>
  </bookViews>
  <sheets>
    <sheet name="行政" sheetId="1" r:id="rId1"/>
    <sheet name="改革与发展" sheetId="12" r:id="rId2"/>
    <sheet name="财政" sheetId="3" r:id="rId3"/>
    <sheet name="计育" sheetId="2" r:id="rId4"/>
    <sheet name="文化" sheetId="4" r:id="rId5"/>
    <sheet name="社保" sheetId="5" r:id="rId6"/>
    <sheet name="农业" sheetId="6" r:id="rId7"/>
    <sheet name="城管" sheetId="7" r:id="rId8"/>
    <sheet name="环保" sheetId="8" r:id="rId9"/>
    <sheet name="合医" sheetId="10" r:id="rId10"/>
    <sheet name="安监" sheetId="11" r:id="rId11"/>
    <sheet name="水利" sheetId="9" r:id="rId12"/>
    <sheet name="Sheet1" sheetId="13" r:id="rId13"/>
  </sheets>
  <calcPr calcId="124519"/>
</workbook>
</file>

<file path=xl/calcChain.xml><?xml version="1.0" encoding="utf-8"?>
<calcChain xmlns="http://schemas.openxmlformats.org/spreadsheetml/2006/main">
  <c r="U72" i="13"/>
  <c r="J72"/>
  <c r="F72"/>
  <c r="C72" s="1"/>
  <c r="U71"/>
  <c r="J71"/>
  <c r="F71"/>
  <c r="C71" s="1"/>
  <c r="U70"/>
  <c r="J70"/>
  <c r="F70"/>
  <c r="C70" s="1"/>
  <c r="U69"/>
  <c r="J69"/>
  <c r="F69"/>
  <c r="C69" s="1"/>
  <c r="U68"/>
  <c r="J68"/>
  <c r="F68"/>
  <c r="C68" s="1"/>
  <c r="U67"/>
  <c r="J67"/>
  <c r="F67"/>
  <c r="C67" s="1"/>
  <c r="U66"/>
  <c r="J66"/>
  <c r="F66"/>
  <c r="C66" s="1"/>
  <c r="U65"/>
  <c r="J65"/>
  <c r="F65"/>
  <c r="C65" s="1"/>
  <c r="U64"/>
  <c r="J64"/>
  <c r="F64"/>
  <c r="C64" s="1"/>
  <c r="U63"/>
  <c r="J63"/>
  <c r="F63"/>
  <c r="C63" s="1"/>
  <c r="U62"/>
  <c r="J62"/>
  <c r="F62"/>
  <c r="C62" s="1"/>
  <c r="U61"/>
  <c r="J61"/>
  <c r="F61"/>
  <c r="C61" s="1"/>
  <c r="U60"/>
  <c r="J60"/>
  <c r="F60"/>
  <c r="C60" s="1"/>
  <c r="U59"/>
  <c r="J59"/>
  <c r="F59"/>
  <c r="C59" s="1"/>
  <c r="U58"/>
  <c r="J58"/>
  <c r="F58"/>
  <c r="C58" s="1"/>
  <c r="U57"/>
  <c r="J57"/>
  <c r="F57"/>
  <c r="C57" s="1"/>
  <c r="U56"/>
  <c r="J56"/>
  <c r="J55" s="1"/>
  <c r="J54" s="1"/>
  <c r="F56"/>
  <c r="C56" s="1"/>
  <c r="W55"/>
  <c r="V55"/>
  <c r="V54" s="1"/>
  <c r="U55"/>
  <c r="T55"/>
  <c r="Q55"/>
  <c r="P55"/>
  <c r="O55"/>
  <c r="O54" s="1"/>
  <c r="O6" s="1"/>
  <c r="N55"/>
  <c r="M55"/>
  <c r="L55"/>
  <c r="K55"/>
  <c r="K54" s="1"/>
  <c r="K6" s="1"/>
  <c r="J6" s="1"/>
  <c r="I55"/>
  <c r="H55"/>
  <c r="G55"/>
  <c r="F55" s="1"/>
  <c r="E55"/>
  <c r="D55"/>
  <c r="W54"/>
  <c r="T54"/>
  <c r="S54"/>
  <c r="R54"/>
  <c r="Q54"/>
  <c r="P54"/>
  <c r="N54"/>
  <c r="M54"/>
  <c r="L54"/>
  <c r="I54"/>
  <c r="H54"/>
  <c r="E54"/>
  <c r="D54"/>
  <c r="U53"/>
  <c r="J53"/>
  <c r="F53"/>
  <c r="C53" s="1"/>
  <c r="U52"/>
  <c r="J52"/>
  <c r="F52"/>
  <c r="C52" s="1"/>
  <c r="U51"/>
  <c r="J51"/>
  <c r="F51"/>
  <c r="C51" s="1"/>
  <c r="U50"/>
  <c r="J50"/>
  <c r="F50"/>
  <c r="C50" s="1"/>
  <c r="U49"/>
  <c r="J49"/>
  <c r="F49"/>
  <c r="C49" s="1"/>
  <c r="U48"/>
  <c r="J48"/>
  <c r="F48"/>
  <c r="C48" s="1"/>
  <c r="U47"/>
  <c r="J47"/>
  <c r="F47"/>
  <c r="C47" s="1"/>
  <c r="U46"/>
  <c r="J46"/>
  <c r="F46"/>
  <c r="C46" s="1"/>
  <c r="U45"/>
  <c r="J45"/>
  <c r="F45"/>
  <c r="C45" s="1"/>
  <c r="U44"/>
  <c r="J44"/>
  <c r="F44"/>
  <c r="C44" s="1"/>
  <c r="U43"/>
  <c r="J43"/>
  <c r="F43"/>
  <c r="C43" s="1"/>
  <c r="U42"/>
  <c r="J42"/>
  <c r="F42"/>
  <c r="C42" s="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C41" s="1"/>
  <c r="D41"/>
  <c r="U40"/>
  <c r="J40"/>
  <c r="C40" s="1"/>
  <c r="F40"/>
  <c r="U39"/>
  <c r="J39"/>
  <c r="C39" s="1"/>
  <c r="F39"/>
  <c r="U38"/>
  <c r="J38"/>
  <c r="C38" s="1"/>
  <c r="F38"/>
  <c r="U37"/>
  <c r="J37"/>
  <c r="C37" s="1"/>
  <c r="F37"/>
  <c r="U36"/>
  <c r="J36"/>
  <c r="C36" s="1"/>
  <c r="F36"/>
  <c r="U35"/>
  <c r="J35"/>
  <c r="C35" s="1"/>
  <c r="F35"/>
  <c r="U34"/>
  <c r="J34"/>
  <c r="C34" s="1"/>
  <c r="F34"/>
  <c r="U33"/>
  <c r="J33"/>
  <c r="C33" s="1"/>
  <c r="F33"/>
  <c r="U32"/>
  <c r="J32"/>
  <c r="C32" s="1"/>
  <c r="F32"/>
  <c r="U31"/>
  <c r="J31"/>
  <c r="C31" s="1"/>
  <c r="F31"/>
  <c r="U30"/>
  <c r="J30"/>
  <c r="C30" s="1"/>
  <c r="F30"/>
  <c r="U29"/>
  <c r="J29"/>
  <c r="C29" s="1"/>
  <c r="F29"/>
  <c r="U28"/>
  <c r="J28"/>
  <c r="F28"/>
  <c r="C28" s="1"/>
  <c r="U27"/>
  <c r="J27"/>
  <c r="F27"/>
  <c r="C27" s="1"/>
  <c r="U26"/>
  <c r="J26"/>
  <c r="F26"/>
  <c r="C26"/>
  <c r="U25"/>
  <c r="J25"/>
  <c r="F25"/>
  <c r="C25"/>
  <c r="U24"/>
  <c r="J24"/>
  <c r="F24"/>
  <c r="C24" s="1"/>
  <c r="U23"/>
  <c r="J23"/>
  <c r="F23"/>
  <c r="C23" s="1"/>
  <c r="U22"/>
  <c r="J22"/>
  <c r="F22"/>
  <c r="C22"/>
  <c r="U21"/>
  <c r="J21"/>
  <c r="F21"/>
  <c r="C21"/>
  <c r="U20"/>
  <c r="J20"/>
  <c r="F20"/>
  <c r="C20"/>
  <c r="U19"/>
  <c r="J19"/>
  <c r="F19"/>
  <c r="C19"/>
  <c r="U18"/>
  <c r="J18"/>
  <c r="F18"/>
  <c r="C18"/>
  <c r="W17"/>
  <c r="V17"/>
  <c r="U17"/>
  <c r="T17"/>
  <c r="S17"/>
  <c r="R17"/>
  <c r="Q17"/>
  <c r="P17"/>
  <c r="O17"/>
  <c r="N17"/>
  <c r="M17"/>
  <c r="L17"/>
  <c r="K17"/>
  <c r="J17" s="1"/>
  <c r="J7" s="1"/>
  <c r="I17"/>
  <c r="H17"/>
  <c r="G17"/>
  <c r="F17" s="1"/>
  <c r="E17"/>
  <c r="D17"/>
  <c r="U16"/>
  <c r="J16"/>
  <c r="F16"/>
  <c r="C16"/>
  <c r="U15"/>
  <c r="J15"/>
  <c r="F15"/>
  <c r="C15"/>
  <c r="U14"/>
  <c r="J14"/>
  <c r="F14"/>
  <c r="C14"/>
  <c r="U13"/>
  <c r="J13"/>
  <c r="F13"/>
  <c r="C13"/>
  <c r="U12"/>
  <c r="J12"/>
  <c r="F12"/>
  <c r="C12"/>
  <c r="U11"/>
  <c r="J11"/>
  <c r="F11"/>
  <c r="C11"/>
  <c r="U10"/>
  <c r="J10"/>
  <c r="F10"/>
  <c r="C10"/>
  <c r="U9"/>
  <c r="J9"/>
  <c r="F9"/>
  <c r="C9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C8" s="1"/>
  <c r="W7"/>
  <c r="V7"/>
  <c r="U7"/>
  <c r="T7"/>
  <c r="S7"/>
  <c r="R7"/>
  <c r="Q7"/>
  <c r="P7"/>
  <c r="O7"/>
  <c r="N7"/>
  <c r="M7"/>
  <c r="L7"/>
  <c r="K7"/>
  <c r="I7"/>
  <c r="H7"/>
  <c r="G7"/>
  <c r="E7"/>
  <c r="D7"/>
  <c r="W6"/>
  <c r="T6"/>
  <c r="S6"/>
  <c r="R6"/>
  <c r="Q6"/>
  <c r="P6"/>
  <c r="N6"/>
  <c r="M6"/>
  <c r="L6"/>
  <c r="I6"/>
  <c r="H6"/>
  <c r="E6"/>
  <c r="D6"/>
  <c r="C10" i="11"/>
  <c r="C9" s="1"/>
  <c r="D7" i="7"/>
  <c r="F62" i="1"/>
  <c r="E25" i="3"/>
  <c r="C9" i="12"/>
  <c r="C10"/>
  <c r="C17" i="13" l="1"/>
  <c r="F7"/>
  <c r="C7" s="1"/>
  <c r="U54"/>
  <c r="U6" s="1"/>
  <c r="V6"/>
  <c r="C55"/>
  <c r="G54"/>
  <c r="D36" i="1"/>
  <c r="C36" s="1"/>
  <c r="F36" s="1"/>
  <c r="D19"/>
  <c r="D11"/>
  <c r="F6"/>
  <c r="E35" i="7"/>
  <c r="E22" i="12"/>
  <c r="C31"/>
  <c r="E31" s="1"/>
  <c r="E30"/>
  <c r="E29"/>
  <c r="D28"/>
  <c r="C28"/>
  <c r="E28" s="1"/>
  <c r="E27"/>
  <c r="E26"/>
  <c r="E24"/>
  <c r="E23"/>
  <c r="E21"/>
  <c r="E20"/>
  <c r="E19"/>
  <c r="D18"/>
  <c r="C18"/>
  <c r="E18" s="1"/>
  <c r="E17"/>
  <c r="E15"/>
  <c r="E13"/>
  <c r="E12"/>
  <c r="D11"/>
  <c r="D10" s="1"/>
  <c r="D9" s="1"/>
  <c r="C11"/>
  <c r="E11" s="1"/>
  <c r="E8"/>
  <c r="E7"/>
  <c r="E6"/>
  <c r="D5"/>
  <c r="C5"/>
  <c r="E5" s="1"/>
  <c r="E30" i="11"/>
  <c r="C30"/>
  <c r="E29"/>
  <c r="E28"/>
  <c r="D27"/>
  <c r="C27"/>
  <c r="E27" s="1"/>
  <c r="E26"/>
  <c r="E25"/>
  <c r="E23"/>
  <c r="E22"/>
  <c r="E21"/>
  <c r="E20"/>
  <c r="E19"/>
  <c r="D18"/>
  <c r="C18"/>
  <c r="E17"/>
  <c r="E15"/>
  <c r="E13"/>
  <c r="E12"/>
  <c r="D11"/>
  <c r="D10" s="1"/>
  <c r="D9" s="1"/>
  <c r="C11"/>
  <c r="E11" s="1"/>
  <c r="E8"/>
  <c r="E7"/>
  <c r="E6"/>
  <c r="D5"/>
  <c r="C5"/>
  <c r="E5" s="1"/>
  <c r="C30" i="10"/>
  <c r="E30" s="1"/>
  <c r="E20"/>
  <c r="E34" i="9"/>
  <c r="C33"/>
  <c r="C33" i="8"/>
  <c r="E17"/>
  <c r="E18" i="6"/>
  <c r="D7" i="5"/>
  <c r="E17"/>
  <c r="C28" i="3"/>
  <c r="E15" i="2"/>
  <c r="C10"/>
  <c r="C18"/>
  <c r="C29"/>
  <c r="E50" i="1"/>
  <c r="E49" s="1"/>
  <c r="D50"/>
  <c r="D49" s="1"/>
  <c r="E36"/>
  <c r="E19"/>
  <c r="E11"/>
  <c r="E29" i="10"/>
  <c r="E28"/>
  <c r="D27"/>
  <c r="C27"/>
  <c r="E26"/>
  <c r="E25"/>
  <c r="E23"/>
  <c r="E22"/>
  <c r="E21"/>
  <c r="E19"/>
  <c r="D18"/>
  <c r="C18"/>
  <c r="C10" s="1"/>
  <c r="C9" s="1"/>
  <c r="E17"/>
  <c r="E15"/>
  <c r="E13"/>
  <c r="E12"/>
  <c r="D11"/>
  <c r="C11"/>
  <c r="E11" s="1"/>
  <c r="E8"/>
  <c r="E7"/>
  <c r="E6"/>
  <c r="D5"/>
  <c r="C5"/>
  <c r="E32" i="9"/>
  <c r="D30"/>
  <c r="C30"/>
  <c r="E30" s="1"/>
  <c r="E29"/>
  <c r="E28"/>
  <c r="E27"/>
  <c r="E26"/>
  <c r="E25"/>
  <c r="E24"/>
  <c r="E23"/>
  <c r="E22"/>
  <c r="E21"/>
  <c r="C20"/>
  <c r="E20" s="1"/>
  <c r="E19"/>
  <c r="E18"/>
  <c r="E17"/>
  <c r="E16"/>
  <c r="E15"/>
  <c r="E14"/>
  <c r="E13"/>
  <c r="D12"/>
  <c r="C12"/>
  <c r="E9"/>
  <c r="E8"/>
  <c r="C7"/>
  <c r="E7" s="1"/>
  <c r="E6"/>
  <c r="D5"/>
  <c r="C5"/>
  <c r="E5" s="1"/>
  <c r="E35" i="8"/>
  <c r="D34"/>
  <c r="E34" s="1"/>
  <c r="E32"/>
  <c r="D31"/>
  <c r="C31"/>
  <c r="E31" s="1"/>
  <c r="E30"/>
  <c r="E29"/>
  <c r="E28"/>
  <c r="E27"/>
  <c r="E26"/>
  <c r="E25"/>
  <c r="E24"/>
  <c r="E23"/>
  <c r="E22"/>
  <c r="E21"/>
  <c r="D20"/>
  <c r="C20"/>
  <c r="E20" s="1"/>
  <c r="E19"/>
  <c r="E18"/>
  <c r="E16"/>
  <c r="E15"/>
  <c r="E14"/>
  <c r="E13"/>
  <c r="D12"/>
  <c r="C12"/>
  <c r="E12" s="1"/>
  <c r="D11"/>
  <c r="E9"/>
  <c r="E8"/>
  <c r="E7"/>
  <c r="C7"/>
  <c r="E6"/>
  <c r="D5"/>
  <c r="C5"/>
  <c r="E5" s="1"/>
  <c r="C34" i="7"/>
  <c r="E34" s="1"/>
  <c r="E33"/>
  <c r="E31"/>
  <c r="D30"/>
  <c r="C30"/>
  <c r="E29"/>
  <c r="E28"/>
  <c r="E27"/>
  <c r="E26"/>
  <c r="E25"/>
  <c r="E24"/>
  <c r="E23"/>
  <c r="E22"/>
  <c r="E20"/>
  <c r="D19"/>
  <c r="C19"/>
  <c r="C11" s="1"/>
  <c r="C10" s="1"/>
  <c r="E18"/>
  <c r="E14"/>
  <c r="E13"/>
  <c r="D12"/>
  <c r="D11" s="1"/>
  <c r="D10" s="1"/>
  <c r="C12"/>
  <c r="E9"/>
  <c r="E8"/>
  <c r="C7"/>
  <c r="E7" s="1"/>
  <c r="E6"/>
  <c r="D5"/>
  <c r="E42" i="6"/>
  <c r="E41"/>
  <c r="E40"/>
  <c r="E39"/>
  <c r="E38"/>
  <c r="D37"/>
  <c r="C37"/>
  <c r="E37" s="1"/>
  <c r="E36"/>
  <c r="E34"/>
  <c r="E33"/>
  <c r="D32"/>
  <c r="C32"/>
  <c r="E31"/>
  <c r="E30"/>
  <c r="E29"/>
  <c r="E28"/>
  <c r="E27"/>
  <c r="E26"/>
  <c r="E25"/>
  <c r="E24"/>
  <c r="E23"/>
  <c r="E22"/>
  <c r="D21"/>
  <c r="C21"/>
  <c r="E20"/>
  <c r="E19"/>
  <c r="E17"/>
  <c r="E16"/>
  <c r="E15"/>
  <c r="E14"/>
  <c r="D13"/>
  <c r="D12" s="1"/>
  <c r="D11" s="1"/>
  <c r="C13"/>
  <c r="E10"/>
  <c r="E9"/>
  <c r="E8"/>
  <c r="E7"/>
  <c r="E6"/>
  <c r="D5"/>
  <c r="C5"/>
  <c r="E42" i="5"/>
  <c r="E41"/>
  <c r="E40"/>
  <c r="E39"/>
  <c r="E38"/>
  <c r="E37"/>
  <c r="E36"/>
  <c r="E35"/>
  <c r="E34"/>
  <c r="D33"/>
  <c r="D10" s="1"/>
  <c r="C33"/>
  <c r="E32"/>
  <c r="E31"/>
  <c r="E30"/>
  <c r="D29"/>
  <c r="C29"/>
  <c r="E29" s="1"/>
  <c r="E28"/>
  <c r="E27"/>
  <c r="E26"/>
  <c r="E25"/>
  <c r="E24"/>
  <c r="E23"/>
  <c r="E22"/>
  <c r="E21"/>
  <c r="D20"/>
  <c r="C20"/>
  <c r="E20" s="1"/>
  <c r="E19"/>
  <c r="E18"/>
  <c r="E16"/>
  <c r="E15"/>
  <c r="E14"/>
  <c r="E13"/>
  <c r="C12"/>
  <c r="E12" s="1"/>
  <c r="E9"/>
  <c r="E8"/>
  <c r="E7"/>
  <c r="E6"/>
  <c r="C5"/>
  <c r="E32" i="4"/>
  <c r="E31"/>
  <c r="E30"/>
  <c r="E29"/>
  <c r="E28"/>
  <c r="E27"/>
  <c r="D26"/>
  <c r="C26"/>
  <c r="E26" s="1"/>
  <c r="E25"/>
  <c r="E24"/>
  <c r="E23"/>
  <c r="E22"/>
  <c r="E21"/>
  <c r="E20"/>
  <c r="E19"/>
  <c r="E18"/>
  <c r="C17"/>
  <c r="E17" s="1"/>
  <c r="E16"/>
  <c r="E15"/>
  <c r="E14"/>
  <c r="E13"/>
  <c r="E12"/>
  <c r="E11"/>
  <c r="D10"/>
  <c r="D9" s="1"/>
  <c r="D8" s="1"/>
  <c r="C10"/>
  <c r="E7"/>
  <c r="E6"/>
  <c r="D5"/>
  <c r="C5"/>
  <c r="E35" i="3"/>
  <c r="E34"/>
  <c r="C33"/>
  <c r="E33" s="1"/>
  <c r="E32"/>
  <c r="E31"/>
  <c r="E30"/>
  <c r="E29"/>
  <c r="E28"/>
  <c r="E27"/>
  <c r="E24"/>
  <c r="E23"/>
  <c r="E22"/>
  <c r="E21"/>
  <c r="E20"/>
  <c r="E19"/>
  <c r="E18"/>
  <c r="C17"/>
  <c r="E17" s="1"/>
  <c r="E16"/>
  <c r="E15"/>
  <c r="E13"/>
  <c r="E12"/>
  <c r="E11"/>
  <c r="C10"/>
  <c r="C9" s="1"/>
  <c r="C8" s="1"/>
  <c r="E7"/>
  <c r="E6"/>
  <c r="C5"/>
  <c r="E5" s="1"/>
  <c r="E34" i="2"/>
  <c r="E33"/>
  <c r="E32"/>
  <c r="E31"/>
  <c r="E30"/>
  <c r="D29"/>
  <c r="E29" s="1"/>
  <c r="E28"/>
  <c r="E27"/>
  <c r="E26"/>
  <c r="E25"/>
  <c r="E24"/>
  <c r="E23"/>
  <c r="E22"/>
  <c r="E21"/>
  <c r="E20"/>
  <c r="E19"/>
  <c r="D18"/>
  <c r="E17"/>
  <c r="E16"/>
  <c r="E14"/>
  <c r="E13"/>
  <c r="E12"/>
  <c r="E11"/>
  <c r="D10"/>
  <c r="E7"/>
  <c r="E6"/>
  <c r="D5"/>
  <c r="C5"/>
  <c r="C67" i="1"/>
  <c r="F67" s="1"/>
  <c r="C66"/>
  <c r="F66" s="1"/>
  <c r="C65"/>
  <c r="F65" s="1"/>
  <c r="C64"/>
  <c r="F64" s="1"/>
  <c r="C63"/>
  <c r="F63" s="1"/>
  <c r="C62"/>
  <c r="C61"/>
  <c r="F61" s="1"/>
  <c r="C60"/>
  <c r="F60" s="1"/>
  <c r="C59"/>
  <c r="F59" s="1"/>
  <c r="C58"/>
  <c r="F58" s="1"/>
  <c r="C57"/>
  <c r="F57" s="1"/>
  <c r="C56"/>
  <c r="F56" s="1"/>
  <c r="C55"/>
  <c r="F55" s="1"/>
  <c r="C54"/>
  <c r="F54" s="1"/>
  <c r="C53"/>
  <c r="F53" s="1"/>
  <c r="C52"/>
  <c r="F52" s="1"/>
  <c r="C51"/>
  <c r="F51" s="1"/>
  <c r="C48"/>
  <c r="F48" s="1"/>
  <c r="C47"/>
  <c r="F47" s="1"/>
  <c r="C46"/>
  <c r="F46" s="1"/>
  <c r="C45"/>
  <c r="F45" s="1"/>
  <c r="C44"/>
  <c r="F44" s="1"/>
  <c r="C43"/>
  <c r="F43" s="1"/>
  <c r="C42"/>
  <c r="F42" s="1"/>
  <c r="C41"/>
  <c r="F41" s="1"/>
  <c r="C40"/>
  <c r="F40" s="1"/>
  <c r="C39"/>
  <c r="F39" s="1"/>
  <c r="C38"/>
  <c r="F38" s="1"/>
  <c r="C37"/>
  <c r="F37" s="1"/>
  <c r="C35"/>
  <c r="F35" s="1"/>
  <c r="C34"/>
  <c r="F34" s="1"/>
  <c r="C33"/>
  <c r="F33" s="1"/>
  <c r="C32"/>
  <c r="F32" s="1"/>
  <c r="C31"/>
  <c r="F31" s="1"/>
  <c r="C30"/>
  <c r="F30" s="1"/>
  <c r="C29"/>
  <c r="F29" s="1"/>
  <c r="C28"/>
  <c r="F28" s="1"/>
  <c r="C27"/>
  <c r="F27" s="1"/>
  <c r="C26"/>
  <c r="F26" s="1"/>
  <c r="C25"/>
  <c r="F25" s="1"/>
  <c r="C24"/>
  <c r="F24" s="1"/>
  <c r="C23"/>
  <c r="F23" s="1"/>
  <c r="C22"/>
  <c r="F22" s="1"/>
  <c r="C21"/>
  <c r="F21" s="1"/>
  <c r="C20"/>
  <c r="F20" s="1"/>
  <c r="C17"/>
  <c r="F17" s="1"/>
  <c r="C16"/>
  <c r="F16" s="1"/>
  <c r="C15"/>
  <c r="F15" s="1"/>
  <c r="C14"/>
  <c r="F14" s="1"/>
  <c r="C13"/>
  <c r="F13" s="1"/>
  <c r="C12"/>
  <c r="F12" s="1"/>
  <c r="C8"/>
  <c r="F8" s="1"/>
  <c r="C7"/>
  <c r="E5"/>
  <c r="D5"/>
  <c r="F54" i="13" l="1"/>
  <c r="C54" s="1"/>
  <c r="G6"/>
  <c r="F6" s="1"/>
  <c r="C6" s="1"/>
  <c r="C12" i="6"/>
  <c r="C11" s="1"/>
  <c r="E11" s="1"/>
  <c r="E5"/>
  <c r="E33" i="5"/>
  <c r="C11"/>
  <c r="C10" s="1"/>
  <c r="E10" i="4"/>
  <c r="C9"/>
  <c r="C8" s="1"/>
  <c r="E8" s="1"/>
  <c r="C9" i="2"/>
  <c r="C8" s="1"/>
  <c r="D10" i="1"/>
  <c r="D9" s="1"/>
  <c r="C50"/>
  <c r="F50" s="1"/>
  <c r="C19"/>
  <c r="F19" s="1"/>
  <c r="D9" i="2"/>
  <c r="D8" s="1"/>
  <c r="E18"/>
  <c r="E12" i="7"/>
  <c r="E30"/>
  <c r="C5"/>
  <c r="E5" s="1"/>
  <c r="E9" i="12"/>
  <c r="E18" i="11"/>
  <c r="E9"/>
  <c r="E5" i="10"/>
  <c r="E18"/>
  <c r="E27"/>
  <c r="D10"/>
  <c r="D9" s="1"/>
  <c r="C11" i="9"/>
  <c r="C10" s="1"/>
  <c r="E10" s="1"/>
  <c r="E12"/>
  <c r="E19" i="7"/>
  <c r="E21" i="6"/>
  <c r="E13"/>
  <c r="E32"/>
  <c r="E5" i="4"/>
  <c r="E9" i="3"/>
  <c r="E10"/>
  <c r="E5" i="2"/>
  <c r="E10"/>
  <c r="C49" i="1"/>
  <c r="F49" s="1"/>
  <c r="C5"/>
  <c r="F5" s="1"/>
  <c r="D11" i="9"/>
  <c r="D10" s="1"/>
  <c r="C11" i="8"/>
  <c r="D33"/>
  <c r="D10" s="1"/>
  <c r="C32" i="7"/>
  <c r="E32" s="1"/>
  <c r="D5" i="5"/>
  <c r="E5" s="1"/>
  <c r="E10" i="1"/>
  <c r="E9" s="1"/>
  <c r="F7"/>
  <c r="C9" l="1"/>
  <c r="F9" s="1"/>
  <c r="E33" i="8"/>
  <c r="E10" i="12"/>
  <c r="E10" i="11"/>
  <c r="E11" i="9"/>
  <c r="E12" i="6"/>
  <c r="E9" i="4"/>
  <c r="E8" i="3"/>
  <c r="E9" i="2"/>
  <c r="E8"/>
  <c r="E9" i="10"/>
  <c r="E10"/>
  <c r="E11" i="8"/>
  <c r="C10"/>
  <c r="E10" s="1"/>
  <c r="E10" i="7"/>
  <c r="E11"/>
  <c r="E11" i="5"/>
  <c r="E10"/>
  <c r="C11" i="1"/>
  <c r="F11" s="1"/>
  <c r="C18"/>
  <c r="F18" s="1"/>
  <c r="C10" l="1"/>
  <c r="F10" s="1"/>
</calcChain>
</file>

<file path=xl/sharedStrings.xml><?xml version="1.0" encoding="utf-8"?>
<sst xmlns="http://schemas.openxmlformats.org/spreadsheetml/2006/main" count="1041" uniqueCount="224">
  <si>
    <t>填报单位:：新湘路街道办事处行政单位财会室</t>
  </si>
  <si>
    <t>单位：元</t>
    <phoneticPr fontId="1" type="noConversion"/>
  </si>
  <si>
    <t>序号</t>
  </si>
  <si>
    <t>科目名称</t>
  </si>
  <si>
    <t>小计</t>
  </si>
  <si>
    <t>政府机关</t>
  </si>
  <si>
    <t>共产党机关</t>
  </si>
  <si>
    <t>合计</t>
  </si>
  <si>
    <t>收入合计</t>
  </si>
  <si>
    <t>上余结余</t>
  </si>
  <si>
    <t>财政补助收入</t>
  </si>
  <si>
    <t>财政专户收入</t>
  </si>
  <si>
    <t>支出合计</t>
  </si>
  <si>
    <t>一</t>
  </si>
  <si>
    <t>基本支出</t>
  </si>
  <si>
    <t>㈠</t>
  </si>
  <si>
    <t>工资福利支出</t>
  </si>
  <si>
    <t>1</t>
  </si>
  <si>
    <t>基本工资</t>
  </si>
  <si>
    <t>2</t>
  </si>
  <si>
    <t>津贴补贴</t>
  </si>
  <si>
    <t>3</t>
  </si>
  <si>
    <t>奖金</t>
  </si>
  <si>
    <t>4</t>
  </si>
  <si>
    <t>社会保障缴费</t>
  </si>
  <si>
    <t>5</t>
  </si>
  <si>
    <t>伙食补助费</t>
  </si>
  <si>
    <t>6</t>
  </si>
  <si>
    <t>绩效工资</t>
  </si>
  <si>
    <t>7</t>
  </si>
  <si>
    <t>其他工资福利支出</t>
  </si>
  <si>
    <t>㈡</t>
  </si>
  <si>
    <t>商品和服务支出</t>
  </si>
  <si>
    <t>办公费</t>
  </si>
  <si>
    <t>印刷费</t>
  </si>
  <si>
    <t>水费</t>
  </si>
  <si>
    <t>电费</t>
  </si>
  <si>
    <t>邮电费</t>
  </si>
  <si>
    <t>8</t>
  </si>
  <si>
    <t>取暖费</t>
  </si>
  <si>
    <t>9</t>
  </si>
  <si>
    <t>10</t>
  </si>
  <si>
    <t>差旅费</t>
  </si>
  <si>
    <t>11</t>
  </si>
  <si>
    <t>12</t>
  </si>
  <si>
    <t>维修费</t>
  </si>
  <si>
    <t>13</t>
  </si>
  <si>
    <t>租赁费</t>
  </si>
  <si>
    <t>14</t>
  </si>
  <si>
    <t>会议费</t>
  </si>
  <si>
    <t>15</t>
  </si>
  <si>
    <t>培训费</t>
  </si>
  <si>
    <t>16</t>
  </si>
  <si>
    <t>公务接待费</t>
  </si>
  <si>
    <t>17</t>
  </si>
  <si>
    <t>19</t>
  </si>
  <si>
    <t>工会经费</t>
  </si>
  <si>
    <t>20</t>
  </si>
  <si>
    <t>福利费</t>
  </si>
  <si>
    <t>21</t>
  </si>
  <si>
    <t>公务用车运行维护费</t>
  </si>
  <si>
    <t>22</t>
  </si>
  <si>
    <t>其他交通费</t>
  </si>
  <si>
    <t>23</t>
  </si>
  <si>
    <t>其他商品和服务支出</t>
  </si>
  <si>
    <t>㈢</t>
  </si>
  <si>
    <t>对个人和家庭的补助支出</t>
  </si>
  <si>
    <t>离休费</t>
  </si>
  <si>
    <t>退休费</t>
  </si>
  <si>
    <t>退职(役)费</t>
  </si>
  <si>
    <t>抚恤金</t>
  </si>
  <si>
    <t>生活补助</t>
  </si>
  <si>
    <t>救济费</t>
  </si>
  <si>
    <t>医疗费</t>
  </si>
  <si>
    <t>助学金</t>
  </si>
  <si>
    <t>奖励金</t>
  </si>
  <si>
    <t>生产补贴</t>
  </si>
  <si>
    <t>住房公积金</t>
  </si>
  <si>
    <t>其他对个人和家庭的补助支出</t>
  </si>
  <si>
    <t>二</t>
  </si>
  <si>
    <t>专项支出</t>
  </si>
  <si>
    <t>（一）</t>
  </si>
  <si>
    <t>单位专项支出</t>
    <phoneticPr fontId="1" type="noConversion"/>
  </si>
  <si>
    <t>综合治理</t>
    <phoneticPr fontId="1" type="noConversion"/>
  </si>
  <si>
    <t>社会公共事务管理</t>
    <phoneticPr fontId="1" type="noConversion"/>
  </si>
  <si>
    <t>（二）</t>
  </si>
  <si>
    <t>赠与</t>
  </si>
  <si>
    <t>（三）</t>
  </si>
  <si>
    <t>债务利息支出</t>
  </si>
  <si>
    <t>银行借款付息</t>
  </si>
  <si>
    <t>其他借款付息</t>
  </si>
  <si>
    <t>（四）</t>
  </si>
  <si>
    <t>债务还本支出</t>
  </si>
  <si>
    <t>国内债务还本</t>
  </si>
  <si>
    <t>国外债务还本</t>
  </si>
  <si>
    <t>（六）</t>
  </si>
  <si>
    <t>其他资本性支出</t>
  </si>
  <si>
    <t>（七）</t>
  </si>
  <si>
    <t>其他支出</t>
  </si>
  <si>
    <t>未划分的项目支出</t>
  </si>
  <si>
    <t>（八）</t>
  </si>
  <si>
    <t xml:space="preserve">村级项目资金支出 </t>
  </si>
  <si>
    <t>乡长审批：</t>
  </si>
  <si>
    <t>财政所长审核：</t>
  </si>
  <si>
    <t>编制单位：新办财政所</t>
  </si>
  <si>
    <t>单位：元</t>
  </si>
  <si>
    <t>项    目</t>
  </si>
  <si>
    <t>本年预算数</t>
  </si>
  <si>
    <t>财政资金</t>
  </si>
  <si>
    <t>财政专户管理资金</t>
  </si>
  <si>
    <t>财政专户管理资金收入</t>
  </si>
  <si>
    <t>绩效工资</t>
    <phoneticPr fontId="1" type="noConversion"/>
  </si>
  <si>
    <t>交通费</t>
  </si>
  <si>
    <t>公务接待费</t>
    <phoneticPr fontId="1" type="noConversion"/>
  </si>
  <si>
    <t>18</t>
    <phoneticPr fontId="1" type="noConversion"/>
  </si>
  <si>
    <t>19</t>
    <phoneticPr fontId="1" type="noConversion"/>
  </si>
  <si>
    <t>福利费</t>
    <phoneticPr fontId="1" type="noConversion"/>
  </si>
  <si>
    <t>（五）</t>
  </si>
  <si>
    <t>基本建设支出</t>
  </si>
  <si>
    <t>预备费</t>
  </si>
  <si>
    <t>伙食保障缴费</t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</si>
  <si>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</si>
  <si>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</si>
  <si>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</si>
  <si>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</si>
  <si>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</si>
  <si>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上级主管部门拨款</t>
  </si>
  <si>
    <t>其他收入</t>
  </si>
  <si>
    <t>绩效工资</t>
    <phoneticPr fontId="1" type="noConversion"/>
  </si>
  <si>
    <t>福利费</t>
    <phoneticPr fontId="1" type="noConversion"/>
  </si>
  <si>
    <t>公务接待费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</si>
  <si>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</si>
  <si>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</si>
  <si>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</si>
  <si>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基层政权和社区建设</t>
    <phoneticPr fontId="1" type="noConversion"/>
  </si>
  <si>
    <t>编制单位:新办财政所</t>
    <phoneticPr fontId="4" type="noConversion"/>
  </si>
  <si>
    <t>非税收入</t>
  </si>
  <si>
    <t>三</t>
  </si>
  <si>
    <t>专用材料费</t>
    <phoneticPr fontId="1" type="noConversion"/>
  </si>
  <si>
    <t>9</t>
    <phoneticPr fontId="1" type="noConversion"/>
  </si>
  <si>
    <r>
      <t>1</t>
    </r>
    <r>
      <rPr>
        <sz val="10"/>
        <rFont val="宋体"/>
        <family val="3"/>
        <charset val="134"/>
      </rPr>
      <t>0</t>
    </r>
    <phoneticPr fontId="1" type="noConversion"/>
  </si>
  <si>
    <t>抚恤金</t>
    <phoneticPr fontId="1" type="noConversion"/>
  </si>
  <si>
    <t>村、社区收支</t>
    <phoneticPr fontId="1" type="noConversion"/>
  </si>
  <si>
    <t>培训费</t>
    <phoneticPr fontId="1" type="noConversion"/>
  </si>
  <si>
    <t>租赁费</t>
    <phoneticPr fontId="1" type="noConversion"/>
  </si>
  <si>
    <t>劳务费</t>
    <phoneticPr fontId="1" type="noConversion"/>
  </si>
  <si>
    <t>9</t>
    <phoneticPr fontId="1" type="noConversion"/>
  </si>
  <si>
    <t>10</t>
    <phoneticPr fontId="1" type="noConversion"/>
  </si>
  <si>
    <t>11</t>
    <phoneticPr fontId="1" type="noConversion"/>
  </si>
  <si>
    <t>2</t>
    <phoneticPr fontId="1" type="noConversion"/>
  </si>
  <si>
    <t>3</t>
    <phoneticPr fontId="1" type="noConversion"/>
  </si>
  <si>
    <t>取暖费</t>
    <phoneticPr fontId="1" type="noConversion"/>
  </si>
  <si>
    <t>工会经费</t>
    <phoneticPr fontId="1" type="noConversion"/>
  </si>
  <si>
    <t>伙食补助费</t>
    <phoneticPr fontId="1" type="noConversion"/>
  </si>
  <si>
    <t>劳务费</t>
    <phoneticPr fontId="1" type="noConversion"/>
  </si>
  <si>
    <t>维修费</t>
    <phoneticPr fontId="1" type="noConversion"/>
  </si>
  <si>
    <t>印刷费</t>
    <phoneticPr fontId="1" type="noConversion"/>
  </si>
  <si>
    <t>其他资本性支出</t>
    <phoneticPr fontId="1" type="noConversion"/>
  </si>
  <si>
    <t>伙食补助费</t>
    <phoneticPr fontId="1" type="noConversion"/>
  </si>
  <si>
    <t>印刷费</t>
    <phoneticPr fontId="1" type="noConversion"/>
  </si>
  <si>
    <t>奖金</t>
    <phoneticPr fontId="1" type="noConversion"/>
  </si>
  <si>
    <t>专用材料费</t>
    <phoneticPr fontId="1" type="noConversion"/>
  </si>
  <si>
    <t>福利费</t>
    <phoneticPr fontId="1" type="noConversion"/>
  </si>
  <si>
    <t>（二）</t>
    <phoneticPr fontId="1" type="noConversion"/>
  </si>
  <si>
    <t>（一）</t>
    <phoneticPr fontId="1" type="noConversion"/>
  </si>
  <si>
    <t>其他资本性支出</t>
    <phoneticPr fontId="1" type="noConversion"/>
  </si>
  <si>
    <t>会议费</t>
    <phoneticPr fontId="1" type="noConversion"/>
  </si>
  <si>
    <t>租赁费</t>
    <phoneticPr fontId="1" type="noConversion"/>
  </si>
  <si>
    <t>劳务费</t>
    <phoneticPr fontId="1" type="noConversion"/>
  </si>
  <si>
    <t xml:space="preserve"> 新办行政单位2019年预算收支明细表</t>
    <phoneticPr fontId="1" type="noConversion"/>
  </si>
  <si>
    <t xml:space="preserve">  新办财政所2019年财政预算收支明细表</t>
    <phoneticPr fontId="1" type="noConversion"/>
  </si>
  <si>
    <t>2019 年04月 25 日</t>
    <phoneticPr fontId="4" type="noConversion"/>
  </si>
  <si>
    <t>新办改革与发展站2019年财政预算收支明细表</t>
    <phoneticPr fontId="1" type="noConversion"/>
  </si>
  <si>
    <t>2019年04月 25 日</t>
    <phoneticPr fontId="4" type="noConversion"/>
  </si>
  <si>
    <t>新办计划生育服务所2019年财政预算收支明细表</t>
    <phoneticPr fontId="1" type="noConversion"/>
  </si>
  <si>
    <t>新办综合文化站2019年财政预算收支明细表</t>
    <phoneticPr fontId="1" type="noConversion"/>
  </si>
  <si>
    <t>填报时间：2019 年04月 25 日</t>
    <phoneticPr fontId="4" type="noConversion"/>
  </si>
  <si>
    <t>新办民政、劳动保障站2019年财政预算收支明细表</t>
    <phoneticPr fontId="4" type="noConversion"/>
  </si>
  <si>
    <t>新办合医站2019年财政预算收支明细表</t>
    <phoneticPr fontId="1" type="noConversion"/>
  </si>
  <si>
    <t>新办农业技术推广服务站2019年财政预算收支明细表</t>
    <phoneticPr fontId="1" type="noConversion"/>
  </si>
  <si>
    <t>填报时间：2019年04月 25 日</t>
    <phoneticPr fontId="4" type="noConversion"/>
  </si>
  <si>
    <t>新办城管办2019年财政预算收支明细表</t>
    <phoneticPr fontId="1" type="noConversion"/>
  </si>
  <si>
    <t>2019 年4月 25 日</t>
    <phoneticPr fontId="1" type="noConversion"/>
  </si>
  <si>
    <t xml:space="preserve">  新办环保站2019年财政预算收支明细表</t>
    <phoneticPr fontId="1" type="noConversion"/>
  </si>
  <si>
    <t>新办安监站2019年财政预算收支明细表</t>
    <phoneticPr fontId="1" type="noConversion"/>
  </si>
  <si>
    <t xml:space="preserve"> 新办水利管理站2019年财政预算收支明细表</t>
    <phoneticPr fontId="1" type="noConversion"/>
  </si>
  <si>
    <t xml:space="preserve"> 2019年新办单位部门预算表（一）</t>
    <phoneticPr fontId="4" type="noConversion"/>
  </si>
  <si>
    <t>填报单位:：新湘路街道办事处</t>
  </si>
  <si>
    <t>计划生育服务所</t>
  </si>
  <si>
    <t>综合文
化站</t>
  </si>
  <si>
    <t>民政和劳动保障站</t>
  </si>
  <si>
    <t>合医</t>
  </si>
  <si>
    <t>农业技术推广服务站</t>
  </si>
  <si>
    <t>城管</t>
  </si>
  <si>
    <t>水利管理站</t>
  </si>
  <si>
    <t>财政所</t>
  </si>
  <si>
    <t>安监</t>
    <phoneticPr fontId="1" type="noConversion"/>
  </si>
  <si>
    <t>改革与发展</t>
    <phoneticPr fontId="1" type="noConversion"/>
  </si>
  <si>
    <t>环保</t>
    <phoneticPr fontId="4" type="noConversion"/>
  </si>
  <si>
    <t>小计</t>
    <phoneticPr fontId="1" type="noConversion"/>
  </si>
  <si>
    <t>政府机关</t>
    <phoneticPr fontId="4" type="noConversion"/>
  </si>
  <si>
    <t>共产党机关</t>
    <phoneticPr fontId="4" type="noConversion"/>
  </si>
  <si>
    <t>社保</t>
  </si>
  <si>
    <t>民政</t>
  </si>
  <si>
    <t>农技</t>
  </si>
  <si>
    <t>农机</t>
  </si>
  <si>
    <t>经管</t>
  </si>
  <si>
    <t>畜牧</t>
  </si>
  <si>
    <t>14-15补发工资</t>
    <phoneticPr fontId="1" type="noConversion"/>
  </si>
  <si>
    <t>咨询费</t>
  </si>
  <si>
    <t>手续费</t>
  </si>
  <si>
    <t>物业管理费</t>
  </si>
  <si>
    <t>其他交通费</t>
    <phoneticPr fontId="1" type="noConversion"/>
  </si>
  <si>
    <t>专用材料费</t>
  </si>
  <si>
    <t>18</t>
  </si>
  <si>
    <t>劳务费</t>
  </si>
  <si>
    <t>对企事业单位的补贴</t>
  </si>
  <si>
    <t>综合治理</t>
    <phoneticPr fontId="1" type="noConversion"/>
  </si>
  <si>
    <t>社会公共事务管理</t>
    <phoneticPr fontId="1" type="noConversion"/>
  </si>
  <si>
    <t>补助村、社区支出</t>
    <phoneticPr fontId="1" type="noConversion"/>
  </si>
  <si>
    <t>其他资本性支出</t>
    <phoneticPr fontId="1" type="noConversion"/>
  </si>
  <si>
    <t>说明：1、工资及五险一金按2019年新的标准核算的。 2、商品和服务支出按2018年实际支出数参考的。 3、单位应配套的职业金没有核算在内。</t>
    <phoneticPr fontId="1" type="noConversion"/>
  </si>
  <si>
    <t xml:space="preserve">     4、综合治理、社会公共事务管理、其他资本性支出是估算的。5、奖金包括绩效工资的事业干部1000元/年、行政和财政干部的13个月工资、绩效考核奖10000元、人/年。6、其他工资福利支出；退二线人员慰问及补助、退休人员2500元/年。</t>
    <phoneticPr fontId="1" type="noConversion"/>
  </si>
  <si>
    <t xml:space="preserve">    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</si>
</sst>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0.00_ "/>
    <numFmt numFmtId="178" formatCode="[$-F800]dddd\,\ mmmm\ dd\,\ yyyy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8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name val="黑体"/>
      <family val="3"/>
      <charset val="134"/>
    </font>
    <font>
      <sz val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69">
    <xf numFmtId="0" fontId="0" fillId="0" borderId="0" xfId="0">
      <alignment vertical="center"/>
    </xf>
    <xf numFmtId="176" fontId="4" fillId="2" borderId="0" xfId="1" applyNumberFormat="1" applyFont="1" applyFill="1" applyBorder="1" applyAlignment="1"/>
    <xf numFmtId="176" fontId="2" fillId="0" borderId="0" xfId="1" applyNumberFormat="1" applyFont="1"/>
    <xf numFmtId="176" fontId="4" fillId="0" borderId="4" xfId="1" applyNumberFormat="1" applyFont="1" applyBorder="1" applyAlignment="1" applyProtection="1">
      <alignment horizontal="center" vertical="center" shrinkToFit="1"/>
      <protection locked="0"/>
    </xf>
    <xf numFmtId="176" fontId="5" fillId="0" borderId="5" xfId="1" applyNumberFormat="1" applyFont="1" applyBorder="1" applyAlignment="1" applyProtection="1">
      <alignment horizontal="center" vertical="center"/>
      <protection locked="0"/>
    </xf>
    <xf numFmtId="176" fontId="5" fillId="0" borderId="5" xfId="1" applyNumberFormat="1" applyFont="1" applyFill="1" applyBorder="1" applyAlignment="1" applyProtection="1">
      <alignment horizontal="center" vertical="center" wrapText="1"/>
      <protection locked="0"/>
    </xf>
    <xf numFmtId="176" fontId="5" fillId="0" borderId="5" xfId="1" applyNumberFormat="1" applyFont="1" applyFill="1" applyBorder="1" applyAlignment="1" applyProtection="1">
      <alignment horizontal="center" vertical="center" wrapText="1" shrinkToFit="1"/>
    </xf>
    <xf numFmtId="176" fontId="5" fillId="0" borderId="5" xfId="1" applyNumberFormat="1" applyFont="1" applyBorder="1" applyAlignment="1">
      <alignment horizontal="center" vertical="center"/>
    </xf>
    <xf numFmtId="176" fontId="5" fillId="0" borderId="4" xfId="1" applyNumberFormat="1" applyFont="1" applyBorder="1" applyAlignment="1" applyProtection="1">
      <alignment horizontal="center" vertical="center" wrapText="1"/>
      <protection locked="0"/>
    </xf>
    <xf numFmtId="176" fontId="5" fillId="0" borderId="5" xfId="1" applyNumberFormat="1" applyFont="1" applyBorder="1" applyAlignment="1" applyProtection="1">
      <alignment horizontal="center" vertical="center" shrinkToFit="1"/>
      <protection locked="0"/>
    </xf>
    <xf numFmtId="176" fontId="5" fillId="0" borderId="5" xfId="1" applyNumberFormat="1" applyFont="1" applyBorder="1" applyAlignment="1" applyProtection="1">
      <alignment vertical="center" shrinkToFit="1"/>
      <protection locked="0"/>
    </xf>
    <xf numFmtId="176" fontId="6" fillId="0" borderId="4" xfId="1" applyNumberFormat="1" applyFont="1" applyBorder="1" applyAlignment="1" applyProtection="1">
      <alignment horizontal="center" vertical="center" shrinkToFit="1"/>
      <protection locked="0"/>
    </xf>
    <xf numFmtId="176" fontId="6" fillId="0" borderId="7" xfId="1" applyNumberFormat="1" applyFont="1" applyBorder="1" applyAlignment="1" applyProtection="1">
      <alignment horizontal="center" vertical="center" shrinkToFit="1"/>
      <protection locked="0"/>
    </xf>
    <xf numFmtId="0" fontId="0" fillId="2" borderId="9" xfId="0" applyFill="1" applyBorder="1" applyAlignment="1"/>
    <xf numFmtId="0" fontId="0" fillId="2" borderId="9" xfId="0" applyFont="1" applyFill="1" applyBorder="1" applyAlignment="1"/>
    <xf numFmtId="0" fontId="0" fillId="0" borderId="9" xfId="0" applyFont="1" applyFill="1" applyBorder="1" applyAlignment="1">
      <alignment horizontal="right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>
      <alignment vertical="center"/>
    </xf>
    <xf numFmtId="177" fontId="0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Border="1">
      <alignment vertical="center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8" fillId="0" borderId="5" xfId="0" applyFont="1" applyBorder="1" applyAlignment="1" applyProtection="1">
      <alignment shrinkToFit="1"/>
      <protection locked="0"/>
    </xf>
    <xf numFmtId="177" fontId="8" fillId="0" borderId="5" xfId="0" applyNumberFormat="1" applyFont="1" applyBorder="1" applyAlignment="1" applyProtection="1">
      <alignment horizontal="left" vertical="center" shrinkToFit="1"/>
      <protection locked="0"/>
    </xf>
    <xf numFmtId="49" fontId="0" fillId="0" borderId="5" xfId="0" applyNumberFormat="1" applyFont="1" applyBorder="1" applyAlignment="1" applyProtection="1">
      <alignment horizontal="left" vertical="center" shrinkToFit="1"/>
      <protection locked="0"/>
    </xf>
    <xf numFmtId="177" fontId="0" fillId="0" borderId="5" xfId="0" applyNumberFormat="1" applyFont="1" applyFill="1" applyBorder="1" applyAlignment="1" applyProtection="1">
      <alignment horizontal="center" vertical="center" wrapText="1" shrinkToFit="1"/>
    </xf>
    <xf numFmtId="49" fontId="0" fillId="0" borderId="5" xfId="0" applyNumberFormat="1" applyFont="1" applyBorder="1" applyAlignment="1" applyProtection="1">
      <alignment horizontal="center" vertical="center" shrinkToFit="1"/>
      <protection locked="0"/>
    </xf>
    <xf numFmtId="49" fontId="0" fillId="0" borderId="5" xfId="0" applyNumberFormat="1" applyFont="1" applyBorder="1" applyAlignment="1" applyProtection="1">
      <alignment vertical="center" shrinkToFit="1"/>
      <protection locked="0"/>
    </xf>
    <xf numFmtId="177" fontId="0" fillId="0" borderId="5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5" xfId="0" applyNumberFormat="1" applyBorder="1" applyAlignment="1" applyProtection="1">
      <alignment vertical="center" shrinkToFit="1"/>
      <protection locked="0"/>
    </xf>
    <xf numFmtId="49" fontId="0" fillId="0" borderId="5" xfId="0" applyNumberFormat="1" applyBorder="1" applyAlignment="1" applyProtection="1">
      <alignment horizontal="center" vertical="center" shrinkToFit="1"/>
      <protection locked="0"/>
    </xf>
    <xf numFmtId="49" fontId="9" fillId="0" borderId="5" xfId="0" applyNumberFormat="1" applyFont="1" applyBorder="1" applyAlignment="1" applyProtection="1">
      <alignment vertical="center" shrinkToFit="1"/>
      <protection locked="0"/>
    </xf>
    <xf numFmtId="49" fontId="8" fillId="0" borderId="5" xfId="0" applyNumberFormat="1" applyFont="1" applyBorder="1" applyAlignment="1" applyProtection="1">
      <alignment horizontal="center" vertical="center" shrinkToFit="1"/>
      <protection locked="0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 applyProtection="1">
      <alignment horizontal="right"/>
      <protection locked="0"/>
    </xf>
    <xf numFmtId="0" fontId="9" fillId="0" borderId="5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177" fontId="9" fillId="0" borderId="5" xfId="0" applyNumberFormat="1" applyFont="1" applyBorder="1" applyAlignment="1" applyProtection="1">
      <alignment horizontal="left" vertical="center" shrinkToFit="1"/>
      <protection locked="0"/>
    </xf>
    <xf numFmtId="49" fontId="10" fillId="0" borderId="5" xfId="0" applyNumberFormat="1" applyFont="1" applyBorder="1" applyAlignment="1" applyProtection="1">
      <alignment horizontal="left" vertical="center" shrinkToFit="1"/>
      <protection locked="0"/>
    </xf>
    <xf numFmtId="49" fontId="9" fillId="0" borderId="5" xfId="0" applyNumberFormat="1" applyFont="1" applyBorder="1" applyAlignment="1" applyProtection="1">
      <alignment horizontal="left" vertical="center" shrinkToFit="1"/>
      <protection locked="0"/>
    </xf>
    <xf numFmtId="49" fontId="10" fillId="0" borderId="5" xfId="0" applyNumberFormat="1" applyFont="1" applyBorder="1" applyAlignment="1" applyProtection="1">
      <alignment vertical="center" shrinkToFit="1"/>
      <protection locked="0"/>
    </xf>
    <xf numFmtId="49" fontId="0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ont="1" applyFill="1" applyBorder="1" applyAlignment="1" applyProtection="1">
      <alignment vertical="center" shrinkToFit="1"/>
      <protection locked="0"/>
    </xf>
    <xf numFmtId="0" fontId="7" fillId="0" borderId="5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7" fillId="0" borderId="5" xfId="0" applyFont="1" applyBorder="1" applyAlignment="1" applyProtection="1">
      <alignment horizontal="center" shrinkToFit="1"/>
      <protection locked="0"/>
    </xf>
    <xf numFmtId="49" fontId="5" fillId="0" borderId="5" xfId="0" applyNumberFormat="1" applyFont="1" applyBorder="1" applyAlignment="1" applyProtection="1">
      <alignment horizontal="center" vertical="center" shrinkToFit="1"/>
      <protection locked="0"/>
    </xf>
    <xf numFmtId="49" fontId="7" fillId="0" borderId="5" xfId="0" applyNumberFormat="1" applyFont="1" applyBorder="1" applyAlignment="1" applyProtection="1">
      <alignment horizontal="center" vertical="center" shrinkToFit="1"/>
      <protection locked="0"/>
    </xf>
    <xf numFmtId="0" fontId="0" fillId="0" borderId="0" xfId="0" applyFont="1">
      <alignment vertical="center"/>
    </xf>
    <xf numFmtId="0" fontId="7" fillId="0" borderId="5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0" fillId="0" borderId="10" xfId="0" applyNumberFormat="1" applyFont="1" applyFill="1" applyBorder="1" applyAlignment="1" applyProtection="1">
      <alignment vertical="center" shrinkToFit="1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177" fontId="0" fillId="0" borderId="5" xfId="0" applyNumberFormat="1" applyFont="1" applyBorder="1" applyAlignment="1">
      <alignment horizontal="center" vertical="center"/>
    </xf>
    <xf numFmtId="0" fontId="0" fillId="0" borderId="5" xfId="0" applyFont="1" applyBorder="1" applyAlignment="1" applyProtection="1">
      <alignment shrinkToFit="1"/>
      <protection locked="0"/>
    </xf>
    <xf numFmtId="177" fontId="10" fillId="0" borderId="5" xfId="0" applyNumberFormat="1" applyFont="1" applyBorder="1" applyAlignment="1" applyProtection="1">
      <alignment horizontal="left" vertical="center" shrinkToFit="1"/>
      <protection locked="0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177" fontId="9" fillId="0" borderId="5" xfId="0" applyNumberFormat="1" applyFont="1" applyFill="1" applyBorder="1" applyAlignment="1" applyProtection="1">
      <alignment horizontal="left" vertical="center" wrapText="1" shrinkToFit="1"/>
    </xf>
    <xf numFmtId="177" fontId="10" fillId="0" borderId="5" xfId="0" applyNumberFormat="1" applyFont="1" applyFill="1" applyBorder="1" applyAlignment="1" applyProtection="1">
      <alignment horizontal="left" vertical="center" wrapText="1" shrinkToFit="1"/>
    </xf>
    <xf numFmtId="177" fontId="10" fillId="0" borderId="5" xfId="0" applyNumberFormat="1" applyFont="1" applyFill="1" applyBorder="1" applyAlignment="1" applyProtection="1">
      <alignment horizontal="left" vertical="center" wrapText="1" shrinkToFit="1"/>
      <protection locked="0"/>
    </xf>
    <xf numFmtId="0" fontId="9" fillId="0" borderId="5" xfId="0" applyFont="1" applyBorder="1" applyAlignment="1">
      <alignment horizontal="center" vertical="center"/>
    </xf>
    <xf numFmtId="177" fontId="9" fillId="0" borderId="5" xfId="0" applyNumberFormat="1" applyFont="1" applyFill="1" applyBorder="1" applyAlignment="1" applyProtection="1">
      <alignment horizontal="center" vertical="center" wrapText="1" shrinkToFit="1"/>
    </xf>
    <xf numFmtId="0" fontId="10" fillId="0" borderId="5" xfId="0" applyFont="1" applyBorder="1" applyAlignment="1">
      <alignment horizontal="center" vertical="center"/>
    </xf>
    <xf numFmtId="177" fontId="10" fillId="0" borderId="5" xfId="0" applyNumberFormat="1" applyFont="1" applyFill="1" applyBorder="1" applyAlignment="1" applyProtection="1">
      <alignment horizontal="center" vertical="center" wrapText="1" shrinkToFit="1"/>
    </xf>
    <xf numFmtId="177" fontId="10" fillId="0" borderId="5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5" xfId="0" applyFont="1" applyBorder="1">
      <alignment vertical="center"/>
    </xf>
    <xf numFmtId="0" fontId="0" fillId="0" borderId="5" xfId="0" applyFont="1" applyBorder="1" applyAlignment="1">
      <alignment horizontal="center" vertical="center"/>
    </xf>
    <xf numFmtId="176" fontId="5" fillId="0" borderId="6" xfId="1" applyNumberFormat="1" applyFont="1" applyFill="1" applyBorder="1" applyAlignment="1" applyProtection="1">
      <alignment horizontal="center" vertical="center" wrapText="1" shrinkToFit="1"/>
    </xf>
    <xf numFmtId="176" fontId="5" fillId="0" borderId="8" xfId="1" applyNumberFormat="1" applyFont="1" applyFill="1" applyBorder="1" applyAlignment="1" applyProtection="1">
      <alignment horizontal="center" vertical="center" wrapText="1" shrinkToFit="1"/>
    </xf>
    <xf numFmtId="176" fontId="5" fillId="0" borderId="11" xfId="1" applyNumberFormat="1" applyFont="1" applyFill="1" applyBorder="1" applyAlignment="1" applyProtection="1">
      <alignment horizontal="center" vertical="center" wrapText="1" shrinkToFit="1"/>
    </xf>
    <xf numFmtId="176" fontId="4" fillId="0" borderId="5" xfId="0" applyNumberFormat="1" applyFont="1" applyBorder="1" applyAlignment="1" applyProtection="1">
      <alignment horizontal="center" vertical="center" shrinkToFit="1"/>
      <protection locked="0"/>
    </xf>
    <xf numFmtId="176" fontId="7" fillId="0" borderId="5" xfId="1" applyNumberFormat="1" applyFont="1" applyBorder="1" applyAlignment="1" applyProtection="1">
      <alignment horizontal="center" vertical="center" shrinkToFit="1"/>
      <protection locked="0"/>
    </xf>
    <xf numFmtId="176" fontId="5" fillId="0" borderId="8" xfId="1" applyNumberFormat="1" applyFont="1" applyBorder="1" applyAlignment="1" applyProtection="1">
      <alignment horizontal="center" vertical="center" shrinkToFit="1"/>
      <protection locked="0"/>
    </xf>
    <xf numFmtId="0" fontId="2" fillId="0" borderId="5" xfId="0" applyFont="1" applyBorder="1" applyAlignment="1">
      <alignment horizontal="center" vertical="center"/>
    </xf>
    <xf numFmtId="177" fontId="2" fillId="0" borderId="5" xfId="0" applyNumberFormat="1" applyFont="1" applyFill="1" applyBorder="1" applyAlignment="1" applyProtection="1">
      <alignment horizontal="center" vertical="center" wrapText="1" shrinkToFit="1"/>
    </xf>
    <xf numFmtId="177" fontId="2" fillId="0" borderId="5" xfId="0" applyNumberFormat="1" applyFont="1" applyFill="1" applyBorder="1" applyAlignment="1" applyProtection="1">
      <alignment horizontal="center" vertical="center" wrapText="1"/>
      <protection locked="0"/>
    </xf>
    <xf numFmtId="177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5" xfId="0" applyFont="1" applyBorder="1">
      <alignment vertical="center"/>
    </xf>
    <xf numFmtId="177" fontId="2" fillId="0" borderId="5" xfId="0" applyNumberFormat="1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/>
    </xf>
    <xf numFmtId="176" fontId="5" fillId="0" borderId="5" xfId="0" applyNumberFormat="1" applyFont="1" applyFill="1" applyBorder="1" applyAlignment="1" applyProtection="1">
      <alignment horizontal="center" vertical="center" wrapText="1" shrinkToFit="1"/>
    </xf>
    <xf numFmtId="176" fontId="5" fillId="0" borderId="5" xfId="0" applyNumberFormat="1" applyFont="1" applyFill="1" applyBorder="1" applyAlignment="1" applyProtection="1">
      <alignment horizontal="center" vertical="center" wrapText="1" shrinkToFit="1"/>
      <protection locked="0"/>
    </xf>
    <xf numFmtId="176" fontId="5" fillId="0" borderId="8" xfId="0" applyNumberFormat="1" applyFont="1" applyBorder="1" applyAlignment="1">
      <alignment horizontal="center"/>
    </xf>
    <xf numFmtId="176" fontId="5" fillId="0" borderId="5" xfId="1" applyNumberFormat="1" applyFont="1" applyFill="1" applyBorder="1" applyAlignment="1" applyProtection="1">
      <alignment horizontal="center" vertical="center" wrapText="1"/>
      <protection locked="0"/>
    </xf>
    <xf numFmtId="176" fontId="5" fillId="0" borderId="5" xfId="1" applyNumberFormat="1" applyFont="1" applyBorder="1" applyAlignment="1">
      <alignment horizontal="center" vertical="center"/>
    </xf>
    <xf numFmtId="0" fontId="0" fillId="0" borderId="9" xfId="0" applyFill="1" applyBorder="1" applyAlignment="1">
      <alignment horizontal="center"/>
    </xf>
    <xf numFmtId="0" fontId="0" fillId="0" borderId="5" xfId="0" applyFont="1" applyBorder="1" applyAlignment="1">
      <alignment horizontal="center" vertical="center"/>
    </xf>
    <xf numFmtId="177" fontId="0" fillId="0" borderId="5" xfId="0" applyNumberFormat="1" applyFont="1" applyFill="1" applyBorder="1" applyAlignment="1" applyProtection="1">
      <alignment horizontal="center" vertical="center" wrapText="1"/>
      <protection locked="0"/>
    </xf>
    <xf numFmtId="177" fontId="10" fillId="0" borderId="5" xfId="0" applyNumberFormat="1" applyFont="1" applyBorder="1" applyAlignment="1">
      <alignment horizontal="center" vertical="center"/>
    </xf>
    <xf numFmtId="176" fontId="3" fillId="0" borderId="0" xfId="1" applyNumberFormat="1" applyFont="1" applyAlignment="1">
      <alignment horizontal="center" vertical="center"/>
    </xf>
    <xf numFmtId="176" fontId="5" fillId="0" borderId="1" xfId="1" applyNumberFormat="1" applyFont="1" applyBorder="1" applyAlignment="1" applyProtection="1">
      <alignment horizontal="center" vertical="center" wrapText="1"/>
      <protection locked="0"/>
    </xf>
    <xf numFmtId="176" fontId="5" fillId="0" borderId="4" xfId="1" applyNumberFormat="1" applyFont="1" applyBorder="1" applyAlignment="1" applyProtection="1">
      <alignment horizontal="center" vertical="center" wrapText="1"/>
      <protection locked="0"/>
    </xf>
    <xf numFmtId="176" fontId="5" fillId="0" borderId="2" xfId="1" applyNumberFormat="1" applyFont="1" applyBorder="1" applyAlignment="1" applyProtection="1">
      <alignment horizontal="center" vertical="center"/>
      <protection locked="0"/>
    </xf>
    <xf numFmtId="176" fontId="5" fillId="0" borderId="5" xfId="1" applyNumberFormat="1" applyFont="1" applyBorder="1" applyAlignment="1" applyProtection="1">
      <alignment horizontal="center" vertical="center"/>
      <protection locked="0"/>
    </xf>
    <xf numFmtId="176" fontId="5" fillId="0" borderId="2" xfId="1" applyNumberFormat="1" applyFont="1" applyFill="1" applyBorder="1" applyAlignment="1" applyProtection="1">
      <alignment horizontal="center" vertical="center" wrapText="1"/>
      <protection locked="0"/>
    </xf>
    <xf numFmtId="176" fontId="5" fillId="0" borderId="5" xfId="1" applyNumberFormat="1" applyFont="1" applyFill="1" applyBorder="1" applyAlignment="1" applyProtection="1">
      <alignment horizontal="center" vertical="center" wrapText="1"/>
      <protection locked="0"/>
    </xf>
    <xf numFmtId="176" fontId="5" fillId="0" borderId="2" xfId="1" applyNumberFormat="1" applyFont="1" applyBorder="1" applyAlignment="1">
      <alignment horizontal="center" vertical="center"/>
    </xf>
    <xf numFmtId="176" fontId="5" fillId="0" borderId="5" xfId="1" applyNumberFormat="1" applyFont="1" applyBorder="1" applyAlignment="1">
      <alignment horizontal="center" vertical="center"/>
    </xf>
    <xf numFmtId="176" fontId="5" fillId="0" borderId="3" xfId="1" applyNumberFormat="1" applyFont="1" applyBorder="1" applyAlignment="1">
      <alignment horizontal="center" vertical="center"/>
    </xf>
    <xf numFmtId="176" fontId="5" fillId="0" borderId="6" xfId="1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0" fillId="2" borderId="9" xfId="0" applyFill="1" applyBorder="1" applyAlignment="1">
      <alignment horizontal="left"/>
    </xf>
    <xf numFmtId="0" fontId="0" fillId="2" borderId="9" xfId="0" applyFont="1" applyFill="1" applyBorder="1" applyAlignment="1">
      <alignment horizontal="left"/>
    </xf>
    <xf numFmtId="0" fontId="0" fillId="0" borderId="9" xfId="0" applyFill="1" applyBorder="1" applyAlignment="1">
      <alignment horizontal="center"/>
    </xf>
    <xf numFmtId="0" fontId="0" fillId="0" borderId="9" xfId="0" applyFont="1" applyFill="1" applyBorder="1" applyAlignment="1">
      <alignment horizontal="center"/>
    </xf>
    <xf numFmtId="177" fontId="0" fillId="0" borderId="5" xfId="0" applyNumberFormat="1" applyFont="1" applyBorder="1" applyAlignment="1" applyProtection="1">
      <alignment horizontal="center" vertical="center" wrapText="1"/>
      <protection locked="0"/>
    </xf>
    <xf numFmtId="0" fontId="0" fillId="0" borderId="5" xfId="0" applyFont="1" applyBorder="1">
      <alignment vertical="center"/>
    </xf>
    <xf numFmtId="177" fontId="0" fillId="0" borderId="5" xfId="0" applyNumberFormat="1" applyFont="1" applyBorder="1" applyAlignment="1" applyProtection="1">
      <alignment horizontal="center" vertical="center"/>
      <protection locked="0"/>
    </xf>
    <xf numFmtId="0" fontId="0" fillId="0" borderId="5" xfId="0" applyFont="1" applyBorder="1" applyAlignment="1">
      <alignment horizontal="center" vertical="center"/>
    </xf>
    <xf numFmtId="177" fontId="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0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7" fontId="5" fillId="0" borderId="5" xfId="0" applyNumberFormat="1" applyFont="1" applyBorder="1" applyAlignment="1" applyProtection="1">
      <alignment horizontal="center" vertical="center" wrapText="1"/>
      <protection locked="0"/>
    </xf>
    <xf numFmtId="0" fontId="5" fillId="0" borderId="5" xfId="0" applyFont="1" applyBorder="1">
      <alignment vertical="center"/>
    </xf>
    <xf numFmtId="176" fontId="3" fillId="0" borderId="0" xfId="0" applyNumberFormat="1" applyFont="1" applyAlignment="1">
      <alignment horizontal="center" vertical="center"/>
    </xf>
    <xf numFmtId="176" fontId="4" fillId="2" borderId="9" xfId="0" applyNumberFormat="1" applyFont="1" applyFill="1" applyBorder="1" applyAlignment="1"/>
    <xf numFmtId="176" fontId="4" fillId="0" borderId="9" xfId="0" applyNumberFormat="1" applyFont="1" applyFill="1" applyBorder="1" applyAlignment="1"/>
    <xf numFmtId="176" fontId="4" fillId="0" borderId="0" xfId="0" applyNumberFormat="1" applyFont="1" applyFill="1" applyBorder="1" applyAlignment="1">
      <alignment horizontal="center"/>
    </xf>
    <xf numFmtId="178" fontId="4" fillId="0" borderId="9" xfId="0" applyNumberFormat="1" applyFont="1" applyFill="1" applyBorder="1" applyAlignment="1">
      <alignment horizontal="center"/>
    </xf>
    <xf numFmtId="176" fontId="4" fillId="0" borderId="0" xfId="0" applyNumberFormat="1" applyFont="1" applyFill="1" applyProtection="1">
      <alignment vertical="center"/>
      <protection locked="0"/>
    </xf>
    <xf numFmtId="176" fontId="5" fillId="0" borderId="9" xfId="0" applyNumberFormat="1" applyFont="1" applyBorder="1" applyAlignment="1">
      <alignment horizontal="left" vertical="center"/>
    </xf>
    <xf numFmtId="176" fontId="5" fillId="0" borderId="0" xfId="0" applyNumberFormat="1" applyFont="1" applyBorder="1" applyAlignment="1">
      <alignment horizontal="left" vertical="center"/>
    </xf>
    <xf numFmtId="176" fontId="12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76" fontId="4" fillId="0" borderId="12" xfId="0" applyNumberFormat="1" applyFont="1" applyBorder="1" applyAlignment="1" applyProtection="1">
      <alignment horizontal="center" vertical="center" wrapText="1"/>
      <protection locked="0"/>
    </xf>
    <xf numFmtId="176" fontId="4" fillId="0" borderId="12" xfId="0" applyNumberFormat="1" applyFont="1" applyBorder="1" applyAlignment="1" applyProtection="1">
      <alignment horizontal="center" vertical="center"/>
      <protection locked="0"/>
    </xf>
    <xf numFmtId="176" fontId="12" fillId="0" borderId="12" xfId="0" applyNumberFormat="1" applyFont="1" applyFill="1" applyBorder="1" applyAlignment="1" applyProtection="1">
      <alignment horizontal="center" vertical="center"/>
      <protection locked="0"/>
    </xf>
    <xf numFmtId="176" fontId="12" fillId="0" borderId="13" xfId="0" applyNumberFormat="1" applyFont="1" applyFill="1" applyBorder="1" applyAlignment="1" applyProtection="1">
      <alignment vertical="center" wrapText="1"/>
      <protection locked="0"/>
    </xf>
    <xf numFmtId="176" fontId="12" fillId="0" borderId="14" xfId="0" applyNumberFormat="1" applyFont="1" applyFill="1" applyBorder="1" applyAlignment="1" applyProtection="1">
      <alignment vertical="center" wrapText="1"/>
      <protection locked="0"/>
    </xf>
    <xf numFmtId="176" fontId="12" fillId="0" borderId="5" xfId="0" applyNumberFormat="1" applyFont="1" applyFill="1" applyBorder="1" applyAlignment="1" applyProtection="1">
      <alignment vertical="center" wrapText="1"/>
      <protection locked="0"/>
    </xf>
    <xf numFmtId="0" fontId="0" fillId="0" borderId="5" xfId="0" applyBorder="1">
      <alignment vertical="center"/>
    </xf>
    <xf numFmtId="176" fontId="4" fillId="0" borderId="15" xfId="0" applyNumberFormat="1" applyFont="1" applyBorder="1" applyAlignment="1" applyProtection="1">
      <alignment horizontal="center" vertical="center" wrapText="1"/>
      <protection locked="0"/>
    </xf>
    <xf numFmtId="176" fontId="4" fillId="0" borderId="15" xfId="0" applyNumberFormat="1" applyFont="1" applyBorder="1" applyAlignment="1" applyProtection="1">
      <alignment horizontal="center" vertical="center"/>
      <protection locked="0"/>
    </xf>
    <xf numFmtId="176" fontId="12" fillId="0" borderId="15" xfId="0" applyNumberFormat="1" applyFont="1" applyFill="1" applyBorder="1" applyAlignment="1" applyProtection="1">
      <alignment horizontal="center" vertical="center"/>
      <protection locked="0"/>
    </xf>
    <xf numFmtId="176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176" fontId="12" fillId="0" borderId="12" xfId="0" applyNumberFormat="1" applyFont="1" applyFill="1" applyBorder="1" applyAlignment="1" applyProtection="1">
      <alignment horizontal="center" vertical="center" wrapText="1"/>
      <protection locked="0"/>
    </xf>
    <xf numFmtId="176" fontId="12" fillId="0" borderId="15" xfId="0" applyNumberFormat="1" applyFont="1" applyBorder="1" applyAlignment="1">
      <alignment horizontal="center" vertical="center"/>
    </xf>
    <xf numFmtId="176" fontId="12" fillId="0" borderId="16" xfId="0" applyNumberFormat="1" applyFont="1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4" fillId="0" borderId="16" xfId="0" applyNumberFormat="1" applyFont="1" applyBorder="1" applyAlignment="1" applyProtection="1">
      <alignment horizontal="center" vertical="center" wrapText="1"/>
      <protection locked="0"/>
    </xf>
    <xf numFmtId="176" fontId="4" fillId="0" borderId="16" xfId="0" applyNumberFormat="1" applyFont="1" applyBorder="1" applyAlignment="1" applyProtection="1">
      <alignment horizontal="center" vertical="center"/>
      <protection locked="0"/>
    </xf>
    <xf numFmtId="176" fontId="12" fillId="0" borderId="16" xfId="0" applyNumberFormat="1" applyFont="1" applyFill="1" applyBorder="1" applyAlignment="1" applyProtection="1">
      <alignment horizontal="center" vertical="center"/>
      <protection locked="0"/>
    </xf>
    <xf numFmtId="176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176" fontId="12" fillId="0" borderId="16" xfId="0" applyNumberFormat="1" applyFont="1" applyFill="1" applyBorder="1" applyAlignment="1" applyProtection="1">
      <alignment horizontal="center" vertical="center" wrapText="1"/>
      <protection locked="0"/>
    </xf>
    <xf numFmtId="176" fontId="12" fillId="0" borderId="5" xfId="0" applyNumberFormat="1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 applyProtection="1">
      <alignment shrinkToFit="1"/>
      <protection locked="0"/>
    </xf>
    <xf numFmtId="176" fontId="4" fillId="0" borderId="5" xfId="0" applyNumberFormat="1" applyFont="1" applyFill="1" applyBorder="1" applyAlignment="1" applyProtection="1">
      <alignment horizontal="left" vertical="center" wrapText="1" shrinkToFit="1"/>
    </xf>
    <xf numFmtId="176" fontId="4" fillId="0" borderId="6" xfId="0" applyNumberFormat="1" applyFont="1" applyFill="1" applyBorder="1" applyAlignment="1" applyProtection="1">
      <alignment horizontal="left" vertical="center" wrapText="1" shrinkToFit="1"/>
    </xf>
    <xf numFmtId="176" fontId="4" fillId="0" borderId="5" xfId="0" applyNumberFormat="1" applyFont="1" applyBorder="1" applyAlignment="1" applyProtection="1">
      <alignment vertical="center" shrinkToFit="1"/>
      <protection locked="0"/>
    </xf>
    <xf numFmtId="176" fontId="4" fillId="0" borderId="5" xfId="0" applyNumberFormat="1" applyFont="1" applyFill="1" applyBorder="1" applyAlignment="1" applyProtection="1">
      <alignment horizontal="left" vertical="center" wrapText="1" shrinkToFit="1"/>
      <protection locked="0"/>
    </xf>
    <xf numFmtId="176" fontId="4" fillId="0" borderId="5" xfId="0" applyNumberFormat="1" applyFont="1" applyBorder="1" applyAlignment="1">
      <alignment horizontal="left" vertical="center"/>
    </xf>
    <xf numFmtId="176" fontId="4" fillId="0" borderId="6" xfId="0" applyNumberFormat="1" applyFont="1" applyBorder="1" applyAlignment="1">
      <alignment horizontal="left"/>
    </xf>
    <xf numFmtId="176" fontId="4" fillId="0" borderId="5" xfId="0" applyNumberFormat="1" applyFont="1" applyBorder="1" applyAlignment="1">
      <alignment horizontal="left"/>
    </xf>
    <xf numFmtId="176" fontId="4" fillId="0" borderId="13" xfId="0" applyNumberFormat="1" applyFont="1" applyBorder="1" applyAlignment="1">
      <alignment horizontal="left"/>
    </xf>
    <xf numFmtId="176" fontId="6" fillId="0" borderId="5" xfId="0" applyNumberFormat="1" applyFont="1" applyBorder="1" applyAlignment="1" applyProtection="1">
      <alignment horizontal="center" vertical="center" shrinkToFit="1"/>
      <protection locked="0"/>
    </xf>
    <xf numFmtId="176" fontId="6" fillId="0" borderId="5" xfId="0" applyNumberFormat="1" applyFont="1" applyBorder="1" applyAlignment="1" applyProtection="1">
      <alignment vertical="center" shrinkToFit="1"/>
      <protection locked="0"/>
    </xf>
    <xf numFmtId="176" fontId="5" fillId="0" borderId="0" xfId="0" applyNumberFormat="1" applyFont="1" applyBorder="1" applyAlignment="1"/>
    <xf numFmtId="176" fontId="4" fillId="0" borderId="8" xfId="0" applyNumberFormat="1" applyFont="1" applyBorder="1" applyAlignment="1">
      <alignment horizontal="left"/>
    </xf>
    <xf numFmtId="176" fontId="6" fillId="0" borderId="17" xfId="0" applyNumberFormat="1" applyFont="1" applyFill="1" applyBorder="1" applyAlignment="1" applyProtection="1">
      <alignment horizontal="left" vertical="center" shrinkToFit="1"/>
      <protection locked="0"/>
    </xf>
    <xf numFmtId="176" fontId="6" fillId="0" borderId="0" xfId="0" applyNumberFormat="1" applyFont="1" applyFill="1" applyBorder="1" applyAlignment="1" applyProtection="1">
      <alignment horizontal="left" vertical="center" shrinkToFit="1"/>
      <protection locked="0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8"/>
  <sheetViews>
    <sheetView topLeftCell="A49" workbookViewId="0">
      <selection activeCell="D6" sqref="D6"/>
    </sheetView>
  </sheetViews>
  <sheetFormatPr defaultRowHeight="13.5"/>
  <cols>
    <col min="2" max="2" width="14.75" customWidth="1"/>
    <col min="3" max="3" width="11.25" customWidth="1"/>
    <col min="4" max="4" width="11.625" customWidth="1"/>
    <col min="5" max="5" width="12" customWidth="1"/>
    <col min="6" max="6" width="20.625" customWidth="1"/>
  </cols>
  <sheetData>
    <row r="1" spans="1:6" ht="38.25" customHeight="1">
      <c r="A1" s="94" t="s">
        <v>169</v>
      </c>
      <c r="B1" s="94"/>
      <c r="C1" s="94"/>
      <c r="D1" s="94"/>
      <c r="E1" s="94"/>
      <c r="F1" s="94"/>
    </row>
    <row r="2" spans="1:6" ht="29.25" customHeight="1" thickBot="1">
      <c r="A2" s="1" t="s">
        <v>0</v>
      </c>
      <c r="B2" s="1"/>
      <c r="C2" s="1"/>
      <c r="D2" s="2"/>
      <c r="E2" s="2"/>
      <c r="F2" s="2" t="s">
        <v>1</v>
      </c>
    </row>
    <row r="3" spans="1:6">
      <c r="A3" s="95" t="s">
        <v>2</v>
      </c>
      <c r="B3" s="97" t="s">
        <v>3</v>
      </c>
      <c r="C3" s="99" t="s">
        <v>4</v>
      </c>
      <c r="D3" s="101" t="s">
        <v>5</v>
      </c>
      <c r="E3" s="101" t="s">
        <v>6</v>
      </c>
      <c r="F3" s="103" t="s">
        <v>7</v>
      </c>
    </row>
    <row r="4" spans="1:6">
      <c r="A4" s="96"/>
      <c r="B4" s="98"/>
      <c r="C4" s="100"/>
      <c r="D4" s="102"/>
      <c r="E4" s="102"/>
      <c r="F4" s="104"/>
    </row>
    <row r="5" spans="1:6" ht="20.100000000000001" customHeight="1">
      <c r="A5" s="3"/>
      <c r="B5" s="4" t="s">
        <v>8</v>
      </c>
      <c r="C5" s="5">
        <f>C6+C7+C8</f>
        <v>6314360</v>
      </c>
      <c r="D5" s="5">
        <f>D6+D7+D8</f>
        <v>5470755</v>
      </c>
      <c r="E5" s="88">
        <f>E6+E7+E8</f>
        <v>843605</v>
      </c>
      <c r="F5" s="71">
        <f t="shared" ref="F5:F8" si="0">C5</f>
        <v>6314360</v>
      </c>
    </row>
    <row r="6" spans="1:6" ht="20.100000000000001" customHeight="1">
      <c r="A6" s="3">
        <v>1</v>
      </c>
      <c r="B6" s="4" t="s">
        <v>9</v>
      </c>
      <c r="C6" s="5"/>
      <c r="D6" s="5"/>
      <c r="E6" s="89"/>
      <c r="F6" s="71">
        <f t="shared" si="0"/>
        <v>0</v>
      </c>
    </row>
    <row r="7" spans="1:6" ht="20.100000000000001" customHeight="1">
      <c r="A7" s="3">
        <v>2</v>
      </c>
      <c r="B7" s="4" t="s">
        <v>10</v>
      </c>
      <c r="C7" s="6">
        <f t="shared" ref="C7:C63" si="1">D7+E7</f>
        <v>6314360</v>
      </c>
      <c r="D7" s="6">
        <v>5470755</v>
      </c>
      <c r="E7" s="6">
        <v>843605</v>
      </c>
      <c r="F7" s="71">
        <f t="shared" si="0"/>
        <v>6314360</v>
      </c>
    </row>
    <row r="8" spans="1:6" ht="20.100000000000001" customHeight="1">
      <c r="A8" s="8">
        <v>3</v>
      </c>
      <c r="B8" s="4" t="s">
        <v>11</v>
      </c>
      <c r="C8" s="6">
        <f t="shared" si="1"/>
        <v>0</v>
      </c>
      <c r="D8" s="7">
        <v>0</v>
      </c>
      <c r="E8" s="89"/>
      <c r="F8" s="71">
        <f t="shared" si="0"/>
        <v>0</v>
      </c>
    </row>
    <row r="9" spans="1:6" ht="20.100000000000001" customHeight="1">
      <c r="A9" s="3"/>
      <c r="B9" s="9" t="s">
        <v>12</v>
      </c>
      <c r="C9" s="6">
        <f t="shared" si="1"/>
        <v>6314360</v>
      </c>
      <c r="D9" s="6">
        <f>D10</f>
        <v>5470755</v>
      </c>
      <c r="E9" s="6">
        <f>E10</f>
        <v>843605</v>
      </c>
      <c r="F9" s="71">
        <f>C9</f>
        <v>6314360</v>
      </c>
    </row>
    <row r="10" spans="1:6" ht="20.100000000000001" customHeight="1">
      <c r="A10" s="3" t="s">
        <v>13</v>
      </c>
      <c r="B10" s="9" t="s">
        <v>14</v>
      </c>
      <c r="C10" s="6">
        <f t="shared" si="1"/>
        <v>6314360</v>
      </c>
      <c r="D10" s="6">
        <f>D11+D19+D36+D49</f>
        <v>5470755</v>
      </c>
      <c r="E10" s="6">
        <f>E11+E19+E36+E49</f>
        <v>843605</v>
      </c>
      <c r="F10" s="71">
        <f t="shared" ref="F10:F66" si="2">C10</f>
        <v>6314360</v>
      </c>
    </row>
    <row r="11" spans="1:6" ht="20.100000000000001" customHeight="1">
      <c r="A11" s="3" t="s">
        <v>15</v>
      </c>
      <c r="B11" s="9" t="s">
        <v>16</v>
      </c>
      <c r="C11" s="6">
        <f t="shared" si="1"/>
        <v>3248545</v>
      </c>
      <c r="D11" s="85">
        <f>SUM(D12:D18)</f>
        <v>2553655</v>
      </c>
      <c r="E11" s="85">
        <f>SUM(E12:E18)</f>
        <v>694890</v>
      </c>
      <c r="F11" s="71">
        <f t="shared" si="2"/>
        <v>3248545</v>
      </c>
    </row>
    <row r="12" spans="1:6" ht="20.100000000000001" customHeight="1">
      <c r="A12" s="3" t="s">
        <v>17</v>
      </c>
      <c r="B12" s="9" t="s">
        <v>18</v>
      </c>
      <c r="C12" s="6">
        <f t="shared" si="1"/>
        <v>1048585</v>
      </c>
      <c r="D12" s="84">
        <v>780228</v>
      </c>
      <c r="E12" s="84">
        <v>268357</v>
      </c>
      <c r="F12" s="71">
        <f t="shared" si="2"/>
        <v>1048585</v>
      </c>
    </row>
    <row r="13" spans="1:6" ht="20.100000000000001" customHeight="1">
      <c r="A13" s="3" t="s">
        <v>19</v>
      </c>
      <c r="B13" s="9" t="s">
        <v>20</v>
      </c>
      <c r="C13" s="6">
        <f t="shared" si="1"/>
        <v>836109</v>
      </c>
      <c r="D13" s="84">
        <v>667725</v>
      </c>
      <c r="E13" s="84">
        <v>168384</v>
      </c>
      <c r="F13" s="71">
        <f t="shared" si="2"/>
        <v>836109</v>
      </c>
    </row>
    <row r="14" spans="1:6" ht="20.100000000000001" customHeight="1">
      <c r="A14" s="3" t="s">
        <v>21</v>
      </c>
      <c r="B14" s="9" t="s">
        <v>22</v>
      </c>
      <c r="C14" s="6">
        <f t="shared" si="1"/>
        <v>541417</v>
      </c>
      <c r="D14" s="84">
        <v>437519</v>
      </c>
      <c r="E14" s="84">
        <v>103898</v>
      </c>
      <c r="F14" s="71">
        <f t="shared" si="2"/>
        <v>541417</v>
      </c>
    </row>
    <row r="15" spans="1:6" ht="20.100000000000001" customHeight="1">
      <c r="A15" s="3" t="s">
        <v>23</v>
      </c>
      <c r="B15" s="9" t="s">
        <v>24</v>
      </c>
      <c r="C15" s="6">
        <f t="shared" si="1"/>
        <v>464696</v>
      </c>
      <c r="D15" s="84">
        <v>328925</v>
      </c>
      <c r="E15" s="84">
        <v>135771</v>
      </c>
      <c r="F15" s="71">
        <f t="shared" si="2"/>
        <v>464696</v>
      </c>
    </row>
    <row r="16" spans="1:6" ht="20.100000000000001" customHeight="1">
      <c r="A16" s="3" t="s">
        <v>25</v>
      </c>
      <c r="B16" s="9" t="s">
        <v>26</v>
      </c>
      <c r="C16" s="6">
        <f t="shared" si="1"/>
        <v>175200</v>
      </c>
      <c r="D16" s="84">
        <v>156720</v>
      </c>
      <c r="E16" s="84">
        <v>18480</v>
      </c>
      <c r="F16" s="71">
        <f t="shared" si="2"/>
        <v>175200</v>
      </c>
    </row>
    <row r="17" spans="1:6" ht="20.100000000000001" customHeight="1">
      <c r="A17" s="3" t="s">
        <v>27</v>
      </c>
      <c r="B17" s="9" t="s">
        <v>28</v>
      </c>
      <c r="C17" s="6">
        <f t="shared" si="1"/>
        <v>0</v>
      </c>
      <c r="D17" s="84"/>
      <c r="E17" s="84"/>
      <c r="F17" s="71">
        <f t="shared" si="2"/>
        <v>0</v>
      </c>
    </row>
    <row r="18" spans="1:6" ht="20.100000000000001" customHeight="1">
      <c r="A18" s="3" t="s">
        <v>29</v>
      </c>
      <c r="B18" s="9" t="s">
        <v>30</v>
      </c>
      <c r="C18" s="6">
        <f t="shared" si="1"/>
        <v>182538</v>
      </c>
      <c r="D18" s="84">
        <v>182538</v>
      </c>
      <c r="E18" s="84">
        <v>0</v>
      </c>
      <c r="F18" s="71">
        <f t="shared" si="2"/>
        <v>182538</v>
      </c>
    </row>
    <row r="19" spans="1:6" ht="20.100000000000001" customHeight="1">
      <c r="A19" s="3" t="s">
        <v>31</v>
      </c>
      <c r="B19" s="9" t="s">
        <v>32</v>
      </c>
      <c r="C19" s="6">
        <f t="shared" si="1"/>
        <v>1849067</v>
      </c>
      <c r="D19" s="85">
        <f>SUM(D20:D35)</f>
        <v>1764971</v>
      </c>
      <c r="E19" s="85">
        <f>SUM(E20:E35)</f>
        <v>84096</v>
      </c>
      <c r="F19" s="71">
        <f t="shared" si="2"/>
        <v>1849067</v>
      </c>
    </row>
    <row r="20" spans="1:6" ht="20.100000000000001" customHeight="1">
      <c r="A20" s="3" t="s">
        <v>17</v>
      </c>
      <c r="B20" s="9" t="s">
        <v>33</v>
      </c>
      <c r="C20" s="6">
        <f t="shared" si="1"/>
        <v>534959</v>
      </c>
      <c r="D20" s="84">
        <v>534959</v>
      </c>
      <c r="E20" s="84"/>
      <c r="F20" s="71">
        <f t="shared" si="2"/>
        <v>534959</v>
      </c>
    </row>
    <row r="21" spans="1:6" ht="20.100000000000001" customHeight="1">
      <c r="A21" s="3" t="s">
        <v>19</v>
      </c>
      <c r="B21" s="9" t="s">
        <v>34</v>
      </c>
      <c r="C21" s="6">
        <f t="shared" si="1"/>
        <v>87556</v>
      </c>
      <c r="D21" s="84">
        <v>87556</v>
      </c>
      <c r="E21" s="84"/>
      <c r="F21" s="71">
        <f t="shared" si="2"/>
        <v>87556</v>
      </c>
    </row>
    <row r="22" spans="1:6" ht="20.100000000000001" customHeight="1">
      <c r="A22" s="3" t="s">
        <v>25</v>
      </c>
      <c r="B22" s="9" t="s">
        <v>35</v>
      </c>
      <c r="C22" s="6">
        <f t="shared" si="1"/>
        <v>5819</v>
      </c>
      <c r="D22" s="84">
        <v>5819</v>
      </c>
      <c r="E22" s="84"/>
      <c r="F22" s="71">
        <f t="shared" si="2"/>
        <v>5819</v>
      </c>
    </row>
    <row r="23" spans="1:6" ht="20.100000000000001" customHeight="1">
      <c r="A23" s="3" t="s">
        <v>27</v>
      </c>
      <c r="B23" s="9" t="s">
        <v>36</v>
      </c>
      <c r="C23" s="6">
        <f t="shared" si="1"/>
        <v>87157</v>
      </c>
      <c r="D23" s="84">
        <v>87157</v>
      </c>
      <c r="E23" s="84"/>
      <c r="F23" s="71">
        <f t="shared" si="2"/>
        <v>87157</v>
      </c>
    </row>
    <row r="24" spans="1:6" ht="20.100000000000001" customHeight="1">
      <c r="A24" s="3" t="s">
        <v>29</v>
      </c>
      <c r="B24" s="9" t="s">
        <v>37</v>
      </c>
      <c r="C24" s="6">
        <f t="shared" si="1"/>
        <v>13183</v>
      </c>
      <c r="D24" s="84">
        <v>13183</v>
      </c>
      <c r="E24" s="84"/>
      <c r="F24" s="71">
        <f t="shared" si="2"/>
        <v>13183</v>
      </c>
    </row>
    <row r="25" spans="1:6" ht="20.100000000000001" customHeight="1">
      <c r="A25" s="3" t="s">
        <v>41</v>
      </c>
      <c r="B25" s="9" t="s">
        <v>42</v>
      </c>
      <c r="C25" s="6">
        <f t="shared" si="1"/>
        <v>56925</v>
      </c>
      <c r="D25" s="84">
        <v>56925</v>
      </c>
      <c r="E25" s="84"/>
      <c r="F25" s="71">
        <f t="shared" si="2"/>
        <v>56925</v>
      </c>
    </row>
    <row r="26" spans="1:6" ht="20.100000000000001" customHeight="1">
      <c r="A26" s="3" t="s">
        <v>44</v>
      </c>
      <c r="B26" s="9" t="s">
        <v>45</v>
      </c>
      <c r="C26" s="6">
        <f t="shared" si="1"/>
        <v>452206</v>
      </c>
      <c r="D26" s="84">
        <v>452206</v>
      </c>
      <c r="E26" s="84"/>
      <c r="F26" s="71">
        <f t="shared" si="2"/>
        <v>452206</v>
      </c>
    </row>
    <row r="27" spans="1:6" ht="20.100000000000001" customHeight="1">
      <c r="A27" s="3" t="s">
        <v>46</v>
      </c>
      <c r="B27" s="9" t="s">
        <v>47</v>
      </c>
      <c r="C27" s="6">
        <f t="shared" si="1"/>
        <v>0</v>
      </c>
      <c r="D27" s="84"/>
      <c r="E27" s="84"/>
      <c r="F27" s="71">
        <f t="shared" si="2"/>
        <v>0</v>
      </c>
    </row>
    <row r="28" spans="1:6" ht="20.100000000000001" customHeight="1">
      <c r="A28" s="3" t="s">
        <v>48</v>
      </c>
      <c r="B28" s="9" t="s">
        <v>49</v>
      </c>
      <c r="C28" s="6">
        <f t="shared" si="1"/>
        <v>103000</v>
      </c>
      <c r="D28" s="84">
        <v>103000</v>
      </c>
      <c r="E28" s="84"/>
      <c r="F28" s="71">
        <f t="shared" si="2"/>
        <v>103000</v>
      </c>
    </row>
    <row r="29" spans="1:6" ht="20.100000000000001" customHeight="1">
      <c r="A29" s="3" t="s">
        <v>50</v>
      </c>
      <c r="B29" s="9" t="s">
        <v>51</v>
      </c>
      <c r="C29" s="6">
        <f t="shared" si="1"/>
        <v>5000</v>
      </c>
      <c r="D29" s="84">
        <v>5000</v>
      </c>
      <c r="E29" s="84"/>
      <c r="F29" s="71">
        <f t="shared" si="2"/>
        <v>5000</v>
      </c>
    </row>
    <row r="30" spans="1:6" ht="20.100000000000001" customHeight="1">
      <c r="A30" s="3" t="s">
        <v>52</v>
      </c>
      <c r="B30" s="9" t="s">
        <v>53</v>
      </c>
      <c r="C30" s="6">
        <f t="shared" si="1"/>
        <v>0</v>
      </c>
      <c r="D30" s="84">
        <v>0</v>
      </c>
      <c r="E30" s="84"/>
      <c r="F30" s="71">
        <f t="shared" si="2"/>
        <v>0</v>
      </c>
    </row>
    <row r="31" spans="1:6" ht="20.100000000000001" customHeight="1">
      <c r="A31" s="3" t="s">
        <v>55</v>
      </c>
      <c r="B31" s="9" t="s">
        <v>56</v>
      </c>
      <c r="C31" s="6">
        <f t="shared" si="1"/>
        <v>78000</v>
      </c>
      <c r="D31" s="86">
        <v>60000</v>
      </c>
      <c r="E31" s="86">
        <v>18000</v>
      </c>
      <c r="F31" s="71">
        <f t="shared" si="2"/>
        <v>78000</v>
      </c>
    </row>
    <row r="32" spans="1:6" ht="20.100000000000001" customHeight="1">
      <c r="A32" s="3" t="s">
        <v>57</v>
      </c>
      <c r="B32" s="9" t="s">
        <v>58</v>
      </c>
      <c r="C32" s="6">
        <f t="shared" si="1"/>
        <v>70850</v>
      </c>
      <c r="D32" s="86">
        <v>58874</v>
      </c>
      <c r="E32" s="86">
        <v>11976</v>
      </c>
      <c r="F32" s="71">
        <f t="shared" si="2"/>
        <v>70850</v>
      </c>
    </row>
    <row r="33" spans="1:6" ht="20.100000000000001" customHeight="1">
      <c r="A33" s="3" t="s">
        <v>59</v>
      </c>
      <c r="B33" s="9" t="s">
        <v>60</v>
      </c>
      <c r="C33" s="6">
        <f t="shared" si="1"/>
        <v>0</v>
      </c>
      <c r="D33" s="84"/>
      <c r="E33" s="84"/>
      <c r="F33" s="71">
        <f t="shared" si="2"/>
        <v>0</v>
      </c>
    </row>
    <row r="34" spans="1:6" ht="20.100000000000001" customHeight="1">
      <c r="A34" s="3" t="s">
        <v>61</v>
      </c>
      <c r="B34" s="9" t="s">
        <v>62</v>
      </c>
      <c r="C34" s="6">
        <f t="shared" si="1"/>
        <v>184920</v>
      </c>
      <c r="D34" s="84">
        <v>130800</v>
      </c>
      <c r="E34" s="84">
        <v>54120</v>
      </c>
      <c r="F34" s="71">
        <f t="shared" si="2"/>
        <v>184920</v>
      </c>
    </row>
    <row r="35" spans="1:6" ht="20.100000000000001" customHeight="1">
      <c r="A35" s="3" t="s">
        <v>63</v>
      </c>
      <c r="B35" s="9" t="s">
        <v>64</v>
      </c>
      <c r="C35" s="6">
        <f t="shared" si="1"/>
        <v>169492</v>
      </c>
      <c r="D35" s="84">
        <v>169492</v>
      </c>
      <c r="E35" s="84"/>
      <c r="F35" s="71">
        <f t="shared" si="2"/>
        <v>169492</v>
      </c>
    </row>
    <row r="36" spans="1:6" ht="20.100000000000001" customHeight="1">
      <c r="A36" s="3" t="s">
        <v>65</v>
      </c>
      <c r="B36" s="9" t="s">
        <v>66</v>
      </c>
      <c r="C36" s="6">
        <f t="shared" si="1"/>
        <v>218748</v>
      </c>
      <c r="D36" s="85">
        <f>SUM(D37:D48)</f>
        <v>164129</v>
      </c>
      <c r="E36" s="85">
        <f>SUM(E37:E48)</f>
        <v>54619</v>
      </c>
      <c r="F36" s="71">
        <f t="shared" si="2"/>
        <v>218748</v>
      </c>
    </row>
    <row r="37" spans="1:6" ht="20.100000000000001" customHeight="1">
      <c r="A37" s="3" t="s">
        <v>17</v>
      </c>
      <c r="B37" s="9" t="s">
        <v>67</v>
      </c>
      <c r="C37" s="6">
        <f t="shared" si="1"/>
        <v>0</v>
      </c>
      <c r="D37" s="84"/>
      <c r="E37" s="84"/>
      <c r="F37" s="71">
        <f t="shared" si="2"/>
        <v>0</v>
      </c>
    </row>
    <row r="38" spans="1:6" ht="20.100000000000001" customHeight="1">
      <c r="A38" s="3" t="s">
        <v>19</v>
      </c>
      <c r="B38" s="9" t="s">
        <v>68</v>
      </c>
      <c r="C38" s="6">
        <f t="shared" si="1"/>
        <v>0</v>
      </c>
      <c r="D38" s="84"/>
      <c r="E38" s="84"/>
      <c r="F38" s="71">
        <f t="shared" si="2"/>
        <v>0</v>
      </c>
    </row>
    <row r="39" spans="1:6" ht="20.100000000000001" customHeight="1">
      <c r="A39" s="3" t="s">
        <v>21</v>
      </c>
      <c r="B39" s="9" t="s">
        <v>69</v>
      </c>
      <c r="C39" s="6">
        <f t="shared" si="1"/>
        <v>0</v>
      </c>
      <c r="D39" s="84"/>
      <c r="E39" s="84"/>
      <c r="F39" s="71">
        <f t="shared" si="2"/>
        <v>0</v>
      </c>
    </row>
    <row r="40" spans="1:6" ht="20.100000000000001" customHeight="1">
      <c r="A40" s="3" t="s">
        <v>23</v>
      </c>
      <c r="B40" s="9" t="s">
        <v>70</v>
      </c>
      <c r="C40" s="6">
        <f t="shared" si="1"/>
        <v>25500</v>
      </c>
      <c r="D40" s="84">
        <v>25500</v>
      </c>
      <c r="E40" s="84"/>
      <c r="F40" s="71">
        <f t="shared" si="2"/>
        <v>25500</v>
      </c>
    </row>
    <row r="41" spans="1:6" ht="20.100000000000001" customHeight="1">
      <c r="A41" s="3" t="s">
        <v>25</v>
      </c>
      <c r="B41" s="9" t="s">
        <v>71</v>
      </c>
      <c r="C41" s="6">
        <f t="shared" si="1"/>
        <v>0</v>
      </c>
      <c r="D41" s="84"/>
      <c r="E41" s="84"/>
      <c r="F41" s="71">
        <f t="shared" si="2"/>
        <v>0</v>
      </c>
    </row>
    <row r="42" spans="1:6" ht="20.100000000000001" customHeight="1">
      <c r="A42" s="3" t="s">
        <v>27</v>
      </c>
      <c r="B42" s="9" t="s">
        <v>72</v>
      </c>
      <c r="C42" s="6">
        <f t="shared" si="1"/>
        <v>0</v>
      </c>
      <c r="D42" s="84"/>
      <c r="E42" s="84"/>
      <c r="F42" s="71">
        <f t="shared" si="2"/>
        <v>0</v>
      </c>
    </row>
    <row r="43" spans="1:6" ht="20.100000000000001" customHeight="1">
      <c r="A43" s="3" t="s">
        <v>29</v>
      </c>
      <c r="B43" s="9" t="s">
        <v>73</v>
      </c>
      <c r="C43" s="6">
        <f t="shared" si="1"/>
        <v>0</v>
      </c>
      <c r="D43" s="84"/>
      <c r="E43" s="84"/>
      <c r="F43" s="71">
        <f t="shared" si="2"/>
        <v>0</v>
      </c>
    </row>
    <row r="44" spans="1:6" ht="20.100000000000001" customHeight="1">
      <c r="A44" s="3" t="s">
        <v>38</v>
      </c>
      <c r="B44" s="9" t="s">
        <v>74</v>
      </c>
      <c r="C44" s="6">
        <f t="shared" si="1"/>
        <v>0</v>
      </c>
      <c r="D44" s="84"/>
      <c r="E44" s="84"/>
      <c r="F44" s="71">
        <f t="shared" si="2"/>
        <v>0</v>
      </c>
    </row>
    <row r="45" spans="1:6" ht="20.100000000000001" customHeight="1">
      <c r="A45" s="3" t="s">
        <v>40</v>
      </c>
      <c r="B45" s="9" t="s">
        <v>75</v>
      </c>
      <c r="C45" s="6">
        <f t="shared" si="1"/>
        <v>0</v>
      </c>
      <c r="D45" s="84"/>
      <c r="E45" s="84"/>
      <c r="F45" s="71">
        <f t="shared" si="2"/>
        <v>0</v>
      </c>
    </row>
    <row r="46" spans="1:6" ht="20.100000000000001" customHeight="1">
      <c r="A46" s="3" t="s">
        <v>41</v>
      </c>
      <c r="B46" s="9" t="s">
        <v>76</v>
      </c>
      <c r="C46" s="6">
        <f t="shared" si="1"/>
        <v>0</v>
      </c>
      <c r="D46" s="84"/>
      <c r="E46" s="84"/>
      <c r="F46" s="71">
        <f t="shared" si="2"/>
        <v>0</v>
      </c>
    </row>
    <row r="47" spans="1:6" ht="20.100000000000001" customHeight="1">
      <c r="A47" s="3" t="s">
        <v>43</v>
      </c>
      <c r="B47" s="9" t="s">
        <v>77</v>
      </c>
      <c r="C47" s="6">
        <f t="shared" si="1"/>
        <v>193248</v>
      </c>
      <c r="D47" s="84">
        <v>138629</v>
      </c>
      <c r="E47" s="84">
        <v>54619</v>
      </c>
      <c r="F47" s="71">
        <f t="shared" si="2"/>
        <v>193248</v>
      </c>
    </row>
    <row r="48" spans="1:6" ht="20.100000000000001" customHeight="1">
      <c r="A48" s="3" t="s">
        <v>44</v>
      </c>
      <c r="B48" s="9" t="s">
        <v>78</v>
      </c>
      <c r="C48" s="6">
        <f t="shared" si="1"/>
        <v>0</v>
      </c>
      <c r="D48" s="84"/>
      <c r="E48" s="84"/>
      <c r="F48" s="71">
        <f t="shared" si="2"/>
        <v>0</v>
      </c>
    </row>
    <row r="49" spans="1:6" ht="20.100000000000001" customHeight="1">
      <c r="A49" s="3" t="s">
        <v>79</v>
      </c>
      <c r="B49" s="9" t="s">
        <v>80</v>
      </c>
      <c r="C49" s="6">
        <f t="shared" si="1"/>
        <v>998000</v>
      </c>
      <c r="D49" s="85">
        <f>D50+D53+D55+D58+D62+D64+D67</f>
        <v>988000</v>
      </c>
      <c r="E49" s="85">
        <f t="shared" ref="E49" si="3">E50+E53+E55+E58+E62+E64+E67</f>
        <v>10000</v>
      </c>
      <c r="F49" s="71">
        <f t="shared" si="2"/>
        <v>998000</v>
      </c>
    </row>
    <row r="50" spans="1:6" ht="20.100000000000001" customHeight="1">
      <c r="A50" s="3" t="s">
        <v>81</v>
      </c>
      <c r="B50" s="9" t="s">
        <v>82</v>
      </c>
      <c r="C50" s="6">
        <f t="shared" si="1"/>
        <v>900000</v>
      </c>
      <c r="D50" s="85">
        <f t="shared" ref="D50:E50" si="4">D51+D52</f>
        <v>900000</v>
      </c>
      <c r="E50" s="85">
        <f t="shared" si="4"/>
        <v>0</v>
      </c>
      <c r="F50" s="71">
        <f t="shared" si="2"/>
        <v>900000</v>
      </c>
    </row>
    <row r="51" spans="1:6" ht="20.100000000000001" customHeight="1">
      <c r="A51" s="3" t="s">
        <v>17</v>
      </c>
      <c r="B51" s="74" t="s">
        <v>83</v>
      </c>
      <c r="C51" s="6">
        <f t="shared" si="1"/>
        <v>750000</v>
      </c>
      <c r="D51" s="84">
        <v>750000</v>
      </c>
      <c r="E51" s="84"/>
      <c r="F51" s="71">
        <f t="shared" si="2"/>
        <v>750000</v>
      </c>
    </row>
    <row r="52" spans="1:6" ht="20.100000000000001" customHeight="1">
      <c r="A52" s="3" t="s">
        <v>19</v>
      </c>
      <c r="B52" s="74" t="s">
        <v>84</v>
      </c>
      <c r="C52" s="6">
        <f t="shared" si="1"/>
        <v>150000</v>
      </c>
      <c r="D52" s="84">
        <v>150000</v>
      </c>
      <c r="E52" s="84"/>
      <c r="F52" s="71">
        <f t="shared" si="2"/>
        <v>150000</v>
      </c>
    </row>
    <row r="53" spans="1:6" ht="20.100000000000001" customHeight="1">
      <c r="A53" s="3" t="s">
        <v>85</v>
      </c>
      <c r="B53" s="9" t="s">
        <v>86</v>
      </c>
      <c r="C53" s="6">
        <f t="shared" si="1"/>
        <v>0</v>
      </c>
      <c r="D53" s="84"/>
      <c r="E53" s="84"/>
      <c r="F53" s="71">
        <f t="shared" si="2"/>
        <v>0</v>
      </c>
    </row>
    <row r="54" spans="1:6" ht="20.100000000000001" customHeight="1">
      <c r="A54" s="11"/>
      <c r="B54" s="75"/>
      <c r="C54" s="6">
        <f t="shared" si="1"/>
        <v>0</v>
      </c>
      <c r="D54" s="84"/>
      <c r="E54" s="84"/>
      <c r="F54" s="71">
        <f t="shared" si="2"/>
        <v>0</v>
      </c>
    </row>
    <row r="55" spans="1:6" ht="20.100000000000001" customHeight="1">
      <c r="A55" s="11" t="s">
        <v>87</v>
      </c>
      <c r="B55" s="9" t="s">
        <v>88</v>
      </c>
      <c r="C55" s="6">
        <f t="shared" si="1"/>
        <v>0</v>
      </c>
      <c r="D55" s="84"/>
      <c r="E55" s="84"/>
      <c r="F55" s="71">
        <f t="shared" si="2"/>
        <v>0</v>
      </c>
    </row>
    <row r="56" spans="1:6" ht="20.100000000000001" customHeight="1">
      <c r="A56" s="11" t="s">
        <v>17</v>
      </c>
      <c r="B56" s="9" t="s">
        <v>89</v>
      </c>
      <c r="C56" s="6">
        <f t="shared" si="1"/>
        <v>0</v>
      </c>
      <c r="D56" s="84"/>
      <c r="E56" s="84"/>
      <c r="F56" s="71">
        <f t="shared" si="2"/>
        <v>0</v>
      </c>
    </row>
    <row r="57" spans="1:6" ht="20.100000000000001" customHeight="1">
      <c r="A57" s="11" t="s">
        <v>19</v>
      </c>
      <c r="B57" s="9" t="s">
        <v>90</v>
      </c>
      <c r="C57" s="6">
        <f t="shared" si="1"/>
        <v>0</v>
      </c>
      <c r="D57" s="84"/>
      <c r="E57" s="84"/>
      <c r="F57" s="71">
        <f t="shared" si="2"/>
        <v>0</v>
      </c>
    </row>
    <row r="58" spans="1:6" ht="20.100000000000001" customHeight="1">
      <c r="A58" s="11" t="s">
        <v>91</v>
      </c>
      <c r="B58" s="9" t="s">
        <v>92</v>
      </c>
      <c r="C58" s="6">
        <f t="shared" si="1"/>
        <v>0</v>
      </c>
      <c r="D58" s="84"/>
      <c r="E58" s="84"/>
      <c r="F58" s="71">
        <f t="shared" si="2"/>
        <v>0</v>
      </c>
    </row>
    <row r="59" spans="1:6" ht="20.100000000000001" customHeight="1">
      <c r="A59" s="11" t="s">
        <v>17</v>
      </c>
      <c r="B59" s="9" t="s">
        <v>93</v>
      </c>
      <c r="C59" s="6">
        <f t="shared" si="1"/>
        <v>0</v>
      </c>
      <c r="D59" s="84"/>
      <c r="E59" s="84"/>
      <c r="F59" s="71">
        <f t="shared" si="2"/>
        <v>0</v>
      </c>
    </row>
    <row r="60" spans="1:6" ht="20.100000000000001" customHeight="1">
      <c r="A60" s="11" t="s">
        <v>19</v>
      </c>
      <c r="B60" s="9" t="s">
        <v>94</v>
      </c>
      <c r="C60" s="6">
        <f t="shared" si="1"/>
        <v>0</v>
      </c>
      <c r="D60" s="84"/>
      <c r="E60" s="84"/>
      <c r="F60" s="71">
        <f t="shared" si="2"/>
        <v>0</v>
      </c>
    </row>
    <row r="61" spans="1:6" ht="20.100000000000001" customHeight="1">
      <c r="A61" s="11"/>
      <c r="B61" s="75"/>
      <c r="C61" s="6">
        <f t="shared" si="1"/>
        <v>0</v>
      </c>
      <c r="D61" s="84"/>
      <c r="E61" s="84"/>
      <c r="F61" s="71">
        <f t="shared" si="2"/>
        <v>0</v>
      </c>
    </row>
    <row r="62" spans="1:6" ht="20.100000000000001" customHeight="1">
      <c r="A62" s="11" t="s">
        <v>95</v>
      </c>
      <c r="B62" s="9" t="s">
        <v>96</v>
      </c>
      <c r="C62" s="6">
        <f t="shared" si="1"/>
        <v>98000</v>
      </c>
      <c r="D62" s="84">
        <v>88000</v>
      </c>
      <c r="E62" s="84">
        <v>10000</v>
      </c>
      <c r="F62" s="71">
        <f t="shared" si="2"/>
        <v>98000</v>
      </c>
    </row>
    <row r="63" spans="1:6" ht="20.100000000000001" customHeight="1">
      <c r="A63" s="11"/>
      <c r="B63" s="75"/>
      <c r="C63" s="6">
        <f t="shared" si="1"/>
        <v>0</v>
      </c>
      <c r="D63" s="84"/>
      <c r="E63" s="84"/>
      <c r="F63" s="71">
        <f t="shared" si="2"/>
        <v>0</v>
      </c>
    </row>
    <row r="64" spans="1:6" ht="20.100000000000001" customHeight="1">
      <c r="A64" s="11" t="s">
        <v>97</v>
      </c>
      <c r="B64" s="9" t="s">
        <v>98</v>
      </c>
      <c r="C64" s="6">
        <f t="shared" ref="C64:C67" si="5">D64+E64</f>
        <v>0</v>
      </c>
      <c r="D64" s="84"/>
      <c r="E64" s="84"/>
      <c r="F64" s="71">
        <f t="shared" si="2"/>
        <v>0</v>
      </c>
    </row>
    <row r="65" spans="1:6" ht="20.100000000000001" customHeight="1">
      <c r="A65" s="11" t="s">
        <v>17</v>
      </c>
      <c r="B65" s="9" t="s">
        <v>99</v>
      </c>
      <c r="C65" s="6">
        <f t="shared" si="5"/>
        <v>0</v>
      </c>
      <c r="D65" s="84"/>
      <c r="E65" s="84"/>
      <c r="F65" s="71">
        <f t="shared" si="2"/>
        <v>0</v>
      </c>
    </row>
    <row r="66" spans="1:6" ht="20.100000000000001" customHeight="1">
      <c r="A66" s="11" t="s">
        <v>19</v>
      </c>
      <c r="B66" s="9" t="s">
        <v>98</v>
      </c>
      <c r="C66" s="6">
        <f t="shared" si="5"/>
        <v>0</v>
      </c>
      <c r="D66" s="84"/>
      <c r="E66" s="84"/>
      <c r="F66" s="71">
        <f t="shared" si="2"/>
        <v>0</v>
      </c>
    </row>
    <row r="67" spans="1:6" ht="20.100000000000001" customHeight="1" thickBot="1">
      <c r="A67" s="12" t="s">
        <v>100</v>
      </c>
      <c r="B67" s="76" t="s">
        <v>101</v>
      </c>
      <c r="C67" s="72">
        <f t="shared" si="5"/>
        <v>0</v>
      </c>
      <c r="D67" s="87"/>
      <c r="E67" s="87"/>
      <c r="F67" s="73">
        <f t="shared" ref="F67" si="6">C67</f>
        <v>0</v>
      </c>
    </row>
    <row r="68" spans="1:6" ht="20.100000000000001" customHeight="1">
      <c r="D68" t="s">
        <v>103</v>
      </c>
    </row>
  </sheetData>
  <mergeCells count="7">
    <mergeCell ref="A1:F1"/>
    <mergeCell ref="A3:A4"/>
    <mergeCell ref="B3:B4"/>
    <mergeCell ref="C3:C4"/>
    <mergeCell ref="D3:D4"/>
    <mergeCell ref="E3:E4"/>
    <mergeCell ref="F3:F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selection activeCell="A2" sqref="A2:B2"/>
    </sheetView>
  </sheetViews>
  <sheetFormatPr defaultRowHeight="13.5"/>
  <cols>
    <col min="1" max="1" width="9.5" customWidth="1"/>
    <col min="2" max="2" width="19.125" customWidth="1"/>
    <col min="3" max="3" width="12.25" customWidth="1"/>
    <col min="4" max="4" width="16.875" customWidth="1"/>
    <col min="5" max="5" width="14" customWidth="1"/>
  </cols>
  <sheetData>
    <row r="1" spans="1:5" ht="63.75" customHeight="1">
      <c r="A1" s="105" t="s">
        <v>172</v>
      </c>
      <c r="B1" s="105"/>
      <c r="C1" s="105"/>
      <c r="D1" s="105"/>
      <c r="E1" s="105"/>
    </row>
    <row r="2" spans="1:5" ht="28.5" customHeight="1">
      <c r="A2" s="106" t="s">
        <v>104</v>
      </c>
      <c r="B2" s="107"/>
      <c r="C2" s="108" t="s">
        <v>173</v>
      </c>
      <c r="D2" s="109"/>
      <c r="E2" s="37" t="s">
        <v>105</v>
      </c>
    </row>
    <row r="3" spans="1:5" ht="20.100000000000001" customHeight="1">
      <c r="A3" s="110" t="s">
        <v>2</v>
      </c>
      <c r="B3" s="112" t="s">
        <v>106</v>
      </c>
      <c r="C3" s="113" t="s">
        <v>107</v>
      </c>
      <c r="D3" s="113"/>
      <c r="E3" s="114" t="s">
        <v>7</v>
      </c>
    </row>
    <row r="4" spans="1:5" ht="20.100000000000001" customHeight="1">
      <c r="A4" s="111"/>
      <c r="B4" s="111"/>
      <c r="C4" s="70" t="s">
        <v>108</v>
      </c>
      <c r="D4" s="70" t="s">
        <v>109</v>
      </c>
      <c r="E4" s="114"/>
    </row>
    <row r="5" spans="1:5" ht="20.100000000000001" customHeight="1">
      <c r="A5" s="69"/>
      <c r="B5" s="38" t="s">
        <v>8</v>
      </c>
      <c r="C5" s="83">
        <f>C7+C6</f>
        <v>399730</v>
      </c>
      <c r="D5" s="64">
        <f>D7+D6</f>
        <v>0</v>
      </c>
      <c r="E5" s="64">
        <f>C5+D5</f>
        <v>399730</v>
      </c>
    </row>
    <row r="6" spans="1:5" ht="20.100000000000001" customHeight="1">
      <c r="A6" s="27" t="s">
        <v>13</v>
      </c>
      <c r="B6" s="39" t="s">
        <v>10</v>
      </c>
      <c r="C6" s="65">
        <v>399730</v>
      </c>
      <c r="D6" s="66"/>
      <c r="E6" s="66">
        <f t="shared" ref="E6:E31" si="0">C6+D6</f>
        <v>399730</v>
      </c>
    </row>
    <row r="7" spans="1:5" ht="20.100000000000001" customHeight="1">
      <c r="A7" s="47" t="s">
        <v>81</v>
      </c>
      <c r="B7" s="39" t="s">
        <v>126</v>
      </c>
      <c r="C7" s="66"/>
      <c r="D7" s="66">
        <v>0</v>
      </c>
      <c r="E7" s="66">
        <f t="shared" si="0"/>
        <v>0</v>
      </c>
    </row>
    <row r="8" spans="1:5" ht="20.100000000000001" customHeight="1">
      <c r="A8" s="47" t="s">
        <v>85</v>
      </c>
      <c r="B8" s="39" t="s">
        <v>127</v>
      </c>
      <c r="C8" s="66"/>
      <c r="D8" s="66"/>
      <c r="E8" s="66">
        <f t="shared" si="0"/>
        <v>0</v>
      </c>
    </row>
    <row r="9" spans="1:5" ht="20.100000000000001" customHeight="1">
      <c r="A9" s="23"/>
      <c r="B9" s="40" t="s">
        <v>12</v>
      </c>
      <c r="C9" s="65">
        <f>C10</f>
        <v>399730</v>
      </c>
      <c r="D9" s="65">
        <f>D10+D31</f>
        <v>0</v>
      </c>
      <c r="E9" s="64">
        <f t="shared" si="0"/>
        <v>399730</v>
      </c>
    </row>
    <row r="10" spans="1:5" ht="20.100000000000001" customHeight="1">
      <c r="A10" s="27" t="s">
        <v>13</v>
      </c>
      <c r="B10" s="41" t="s">
        <v>14</v>
      </c>
      <c r="C10" s="67">
        <f>C11+C18+C28+C31</f>
        <v>399730</v>
      </c>
      <c r="D10" s="67">
        <f>D11+D18+D28</f>
        <v>0</v>
      </c>
      <c r="E10" s="66">
        <f t="shared" si="0"/>
        <v>399730</v>
      </c>
    </row>
    <row r="11" spans="1:5" ht="20.100000000000001" customHeight="1">
      <c r="A11" s="27" t="s">
        <v>15</v>
      </c>
      <c r="B11" s="41" t="s">
        <v>16</v>
      </c>
      <c r="C11" s="67">
        <f>SUM(C12:C17)</f>
        <v>153078</v>
      </c>
      <c r="D11" s="67">
        <f>SUM(D12:D17)</f>
        <v>0</v>
      </c>
      <c r="E11" s="66">
        <f t="shared" si="0"/>
        <v>153078</v>
      </c>
    </row>
    <row r="12" spans="1:5" ht="20.100000000000001" customHeight="1">
      <c r="A12" s="27" t="s">
        <v>17</v>
      </c>
      <c r="B12" s="41" t="s">
        <v>18</v>
      </c>
      <c r="C12" s="66">
        <v>55152</v>
      </c>
      <c r="D12" s="66"/>
      <c r="E12" s="66">
        <f t="shared" si="0"/>
        <v>55152</v>
      </c>
    </row>
    <row r="13" spans="1:5" ht="20.100000000000001" customHeight="1">
      <c r="A13" s="27" t="s">
        <v>19</v>
      </c>
      <c r="B13" s="41" t="s">
        <v>20</v>
      </c>
      <c r="C13" s="66">
        <v>27348</v>
      </c>
      <c r="D13" s="66"/>
      <c r="E13" s="66">
        <f t="shared" si="0"/>
        <v>27348</v>
      </c>
    </row>
    <row r="14" spans="1:5" ht="20.100000000000001" customHeight="1">
      <c r="A14" s="27"/>
      <c r="B14" s="41" t="s">
        <v>160</v>
      </c>
      <c r="C14" s="66">
        <v>22000</v>
      </c>
      <c r="D14" s="66"/>
      <c r="E14" s="66"/>
    </row>
    <row r="15" spans="1:5" ht="20.100000000000001" customHeight="1">
      <c r="A15" s="27" t="s">
        <v>21</v>
      </c>
      <c r="B15" s="30" t="s">
        <v>111</v>
      </c>
      <c r="C15" s="66">
        <v>13164</v>
      </c>
      <c r="D15" s="66">
        <v>0</v>
      </c>
      <c r="E15" s="66">
        <f t="shared" si="0"/>
        <v>13164</v>
      </c>
    </row>
    <row r="16" spans="1:5" ht="20.100000000000001" customHeight="1">
      <c r="A16" s="27"/>
      <c r="B16" s="30" t="s">
        <v>158</v>
      </c>
      <c r="C16" s="66">
        <v>5280</v>
      </c>
      <c r="D16" s="66"/>
      <c r="E16" s="66"/>
    </row>
    <row r="17" spans="1:5" ht="20.100000000000001" customHeight="1">
      <c r="A17" s="27" t="s">
        <v>23</v>
      </c>
      <c r="B17" s="41" t="s">
        <v>24</v>
      </c>
      <c r="C17" s="66">
        <v>30134</v>
      </c>
      <c r="D17" s="66"/>
      <c r="E17" s="66">
        <f t="shared" si="0"/>
        <v>30134</v>
      </c>
    </row>
    <row r="18" spans="1:5" ht="20.100000000000001" customHeight="1">
      <c r="A18" s="27" t="s">
        <v>31</v>
      </c>
      <c r="B18" s="41" t="s">
        <v>32</v>
      </c>
      <c r="C18" s="67">
        <f>SUM(C19:C27)</f>
        <v>231172</v>
      </c>
      <c r="D18" s="67">
        <f>SUM(D19:D27)</f>
        <v>0</v>
      </c>
      <c r="E18" s="66">
        <f t="shared" si="0"/>
        <v>231172</v>
      </c>
    </row>
    <row r="19" spans="1:5" ht="20.100000000000001" customHeight="1">
      <c r="A19" s="27" t="s">
        <v>17</v>
      </c>
      <c r="B19" s="41" t="s">
        <v>33</v>
      </c>
      <c r="C19" s="66">
        <v>14146</v>
      </c>
      <c r="D19" s="66"/>
      <c r="E19" s="66">
        <f t="shared" si="0"/>
        <v>14146</v>
      </c>
    </row>
    <row r="20" spans="1:5" ht="20.100000000000001" customHeight="1">
      <c r="A20" s="27"/>
      <c r="B20" s="41" t="s">
        <v>159</v>
      </c>
      <c r="C20" s="66">
        <v>24980</v>
      </c>
      <c r="D20" s="66"/>
      <c r="E20" s="66">
        <f t="shared" si="0"/>
        <v>24980</v>
      </c>
    </row>
    <row r="21" spans="1:5" ht="20.100000000000001" customHeight="1">
      <c r="A21" s="27" t="s">
        <v>19</v>
      </c>
      <c r="B21" s="41" t="s">
        <v>167</v>
      </c>
      <c r="C21" s="66">
        <v>4860</v>
      </c>
      <c r="D21" s="66"/>
      <c r="E21" s="66">
        <f t="shared" si="0"/>
        <v>4860</v>
      </c>
    </row>
    <row r="22" spans="1:5" ht="20.100000000000001" customHeight="1">
      <c r="A22" s="27"/>
      <c r="B22" s="41" t="s">
        <v>168</v>
      </c>
      <c r="C22" s="66">
        <v>164345</v>
      </c>
      <c r="D22" s="66"/>
      <c r="E22" s="66">
        <f t="shared" si="0"/>
        <v>164345</v>
      </c>
    </row>
    <row r="23" spans="1:5" ht="20.100000000000001" customHeight="1">
      <c r="A23" s="27" t="s">
        <v>21</v>
      </c>
      <c r="B23" s="41" t="s">
        <v>166</v>
      </c>
      <c r="C23" s="66">
        <v>3536</v>
      </c>
      <c r="D23" s="66">
        <v>0</v>
      </c>
      <c r="E23" s="66">
        <f t="shared" si="0"/>
        <v>3536</v>
      </c>
    </row>
    <row r="24" spans="1:5" ht="20.100000000000001" customHeight="1">
      <c r="A24" s="27" t="s">
        <v>23</v>
      </c>
      <c r="B24" s="30" t="s">
        <v>113</v>
      </c>
      <c r="C24" s="66"/>
      <c r="D24" s="66">
        <v>0</v>
      </c>
      <c r="E24" s="66">
        <f t="shared" si="0"/>
        <v>0</v>
      </c>
    </row>
    <row r="25" spans="1:5" ht="20.100000000000001" customHeight="1">
      <c r="A25" s="31" t="s">
        <v>122</v>
      </c>
      <c r="B25" s="30" t="s">
        <v>152</v>
      </c>
      <c r="C25" s="66">
        <v>1913</v>
      </c>
      <c r="D25" s="66"/>
      <c r="E25" s="66">
        <v>1913</v>
      </c>
    </row>
    <row r="26" spans="1:5" ht="20.100000000000001" customHeight="1">
      <c r="A26" s="31" t="s">
        <v>123</v>
      </c>
      <c r="B26" s="42" t="s">
        <v>58</v>
      </c>
      <c r="C26" s="66">
        <v>2392</v>
      </c>
      <c r="D26" s="66"/>
      <c r="E26" s="66">
        <f t="shared" si="0"/>
        <v>2392</v>
      </c>
    </row>
    <row r="27" spans="1:5" ht="20.100000000000001" customHeight="1">
      <c r="A27" s="31" t="s">
        <v>124</v>
      </c>
      <c r="B27" s="41" t="s">
        <v>64</v>
      </c>
      <c r="C27" s="66">
        <v>15000</v>
      </c>
      <c r="D27" s="66"/>
      <c r="E27" s="66">
        <f t="shared" si="0"/>
        <v>15000</v>
      </c>
    </row>
    <row r="28" spans="1:5" ht="20.100000000000001" customHeight="1">
      <c r="A28" s="27" t="s">
        <v>65</v>
      </c>
      <c r="B28" s="41" t="s">
        <v>66</v>
      </c>
      <c r="C28" s="67">
        <f>SUM(C29:C30)</f>
        <v>11480</v>
      </c>
      <c r="D28" s="67">
        <f>SUM(D29:D30)</f>
        <v>0</v>
      </c>
      <c r="E28" s="66">
        <f t="shared" si="0"/>
        <v>11480</v>
      </c>
    </row>
    <row r="29" spans="1:5" ht="20.100000000000001" customHeight="1">
      <c r="A29" s="27" t="s">
        <v>17</v>
      </c>
      <c r="B29" s="42" t="s">
        <v>77</v>
      </c>
      <c r="C29" s="66">
        <v>11480</v>
      </c>
      <c r="D29" s="66"/>
      <c r="E29" s="66">
        <f t="shared" si="0"/>
        <v>11480</v>
      </c>
    </row>
    <row r="30" spans="1:5" ht="20.100000000000001" customHeight="1">
      <c r="A30" s="27" t="s">
        <v>19</v>
      </c>
      <c r="B30" s="41" t="s">
        <v>78</v>
      </c>
      <c r="C30" s="66"/>
      <c r="D30" s="66">
        <v>0</v>
      </c>
      <c r="E30" s="66">
        <f t="shared" si="0"/>
        <v>0</v>
      </c>
    </row>
    <row r="31" spans="1:5" ht="20.100000000000001" customHeight="1">
      <c r="A31" s="27" t="s">
        <v>79</v>
      </c>
      <c r="B31" s="41" t="s">
        <v>80</v>
      </c>
      <c r="C31" s="68">
        <f>C32</f>
        <v>4000</v>
      </c>
      <c r="D31" s="66"/>
      <c r="E31" s="66">
        <f t="shared" si="0"/>
        <v>4000</v>
      </c>
    </row>
    <row r="32" spans="1:5" ht="20.100000000000001" customHeight="1">
      <c r="A32" s="31" t="s">
        <v>164</v>
      </c>
      <c r="B32" s="41" t="s">
        <v>165</v>
      </c>
      <c r="C32" s="68">
        <v>4000</v>
      </c>
      <c r="D32" s="66"/>
      <c r="E32" s="66">
        <v>4000</v>
      </c>
    </row>
    <row r="33" spans="1:5">
      <c r="A33" s="51"/>
      <c r="B33" s="45" t="s">
        <v>102</v>
      </c>
      <c r="C33" s="34"/>
      <c r="D33" s="34" t="s">
        <v>103</v>
      </c>
      <c r="E33" s="51"/>
    </row>
  </sheetData>
  <mergeCells count="7">
    <mergeCell ref="A1:E1"/>
    <mergeCell ref="A2:B2"/>
    <mergeCell ref="C2:D2"/>
    <mergeCell ref="A3:A4"/>
    <mergeCell ref="B3:B4"/>
    <mergeCell ref="C3:D3"/>
    <mergeCell ref="E3:E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6"/>
  <sheetViews>
    <sheetView workbookViewId="0">
      <selection activeCell="H23" sqref="H23"/>
    </sheetView>
  </sheetViews>
  <sheetFormatPr defaultRowHeight="13.5"/>
  <cols>
    <col min="2" max="2" width="22.5" customWidth="1"/>
    <col min="3" max="3" width="16.875" customWidth="1"/>
    <col min="4" max="4" width="17.5" customWidth="1"/>
    <col min="5" max="5" width="16.375" customWidth="1"/>
  </cols>
  <sheetData>
    <row r="1" spans="1:5" ht="51" customHeight="1">
      <c r="A1" s="116" t="s">
        <v>170</v>
      </c>
      <c r="B1" s="116"/>
      <c r="C1" s="116"/>
      <c r="D1" s="116"/>
      <c r="E1" s="116"/>
    </row>
    <row r="2" spans="1:5" ht="23.25" customHeight="1">
      <c r="A2" s="106" t="s">
        <v>104</v>
      </c>
      <c r="B2" s="107"/>
      <c r="C2" s="90" t="s">
        <v>171</v>
      </c>
      <c r="D2" s="36"/>
      <c r="E2" s="37" t="s">
        <v>105</v>
      </c>
    </row>
    <row r="3" spans="1:5">
      <c r="A3" s="110" t="s">
        <v>2</v>
      </c>
      <c r="B3" s="112" t="s">
        <v>106</v>
      </c>
      <c r="C3" s="113" t="s">
        <v>107</v>
      </c>
      <c r="D3" s="113"/>
      <c r="E3" s="114" t="s">
        <v>7</v>
      </c>
    </row>
    <row r="4" spans="1:5">
      <c r="A4" s="111"/>
      <c r="B4" s="111"/>
      <c r="C4" s="16" t="s">
        <v>108</v>
      </c>
      <c r="D4" s="16" t="s">
        <v>109</v>
      </c>
      <c r="E4" s="114"/>
    </row>
    <row r="5" spans="1:5" ht="18" customHeight="1">
      <c r="A5" s="19"/>
      <c r="B5" s="38" t="s">
        <v>8</v>
      </c>
      <c r="C5" s="77">
        <f>C6+C7</f>
        <v>1820680</v>
      </c>
      <c r="D5" s="77"/>
      <c r="E5" s="79">
        <f>C5+D5</f>
        <v>1820680</v>
      </c>
    </row>
    <row r="6" spans="1:5" ht="18" customHeight="1">
      <c r="A6" s="17" t="s">
        <v>13</v>
      </c>
      <c r="B6" s="39" t="s">
        <v>10</v>
      </c>
      <c r="C6" s="66">
        <v>1820680</v>
      </c>
      <c r="D6" s="66"/>
      <c r="E6" s="80">
        <f t="shared" ref="E6:E35" si="0">C6+D6</f>
        <v>1820680</v>
      </c>
    </row>
    <row r="7" spans="1:5" ht="18" customHeight="1">
      <c r="A7" s="17" t="s">
        <v>79</v>
      </c>
      <c r="B7" s="39" t="s">
        <v>110</v>
      </c>
      <c r="C7" s="66"/>
      <c r="D7" s="66"/>
      <c r="E7" s="80">
        <f t="shared" si="0"/>
        <v>0</v>
      </c>
    </row>
    <row r="8" spans="1:5" ht="18" customHeight="1">
      <c r="A8" s="23"/>
      <c r="B8" s="40" t="s">
        <v>12</v>
      </c>
      <c r="C8" s="78">
        <f>C9</f>
        <v>1820680</v>
      </c>
      <c r="D8" s="78"/>
      <c r="E8" s="79">
        <f t="shared" si="0"/>
        <v>1820680</v>
      </c>
    </row>
    <row r="9" spans="1:5" ht="18" customHeight="1">
      <c r="A9" s="27" t="s">
        <v>13</v>
      </c>
      <c r="B9" s="41" t="s">
        <v>14</v>
      </c>
      <c r="C9" s="67">
        <f>C10+C17+C28+C33</f>
        <v>1820680</v>
      </c>
      <c r="D9" s="67"/>
      <c r="E9" s="80">
        <f t="shared" si="0"/>
        <v>1820680</v>
      </c>
    </row>
    <row r="10" spans="1:5" ht="18" customHeight="1">
      <c r="A10" s="27" t="s">
        <v>15</v>
      </c>
      <c r="B10" s="41" t="s">
        <v>16</v>
      </c>
      <c r="C10" s="26">
        <f>SUM(C11:C16)</f>
        <v>1517189</v>
      </c>
      <c r="D10" s="26"/>
      <c r="E10" s="18">
        <f t="shared" si="0"/>
        <v>1517189</v>
      </c>
    </row>
    <row r="11" spans="1:5" ht="18" customHeight="1">
      <c r="A11" s="27" t="s">
        <v>17</v>
      </c>
      <c r="B11" s="41" t="s">
        <v>18</v>
      </c>
      <c r="C11" s="29">
        <v>559320</v>
      </c>
      <c r="D11" s="29"/>
      <c r="E11" s="18">
        <f t="shared" si="0"/>
        <v>559320</v>
      </c>
    </row>
    <row r="12" spans="1:5" ht="18" customHeight="1">
      <c r="A12" s="27" t="s">
        <v>19</v>
      </c>
      <c r="B12" s="41" t="s">
        <v>20</v>
      </c>
      <c r="C12" s="29">
        <v>362916</v>
      </c>
      <c r="D12" s="29"/>
      <c r="E12" s="18">
        <f t="shared" si="0"/>
        <v>362916</v>
      </c>
    </row>
    <row r="13" spans="1:5" ht="18" customHeight="1">
      <c r="A13" s="27" t="s">
        <v>21</v>
      </c>
      <c r="B13" s="10" t="s">
        <v>28</v>
      </c>
      <c r="C13" s="29">
        <v>236964</v>
      </c>
      <c r="D13" s="29"/>
      <c r="E13" s="18">
        <f t="shared" si="0"/>
        <v>236964</v>
      </c>
    </row>
    <row r="14" spans="1:5" ht="18" customHeight="1">
      <c r="A14" s="27" t="s">
        <v>23</v>
      </c>
      <c r="B14" s="41" t="s">
        <v>120</v>
      </c>
      <c r="C14" s="29">
        <v>50160</v>
      </c>
      <c r="D14" s="29"/>
      <c r="E14" s="29">
        <v>50160</v>
      </c>
    </row>
    <row r="15" spans="1:5" ht="18" customHeight="1">
      <c r="A15" s="27" t="s">
        <v>25</v>
      </c>
      <c r="B15" s="41" t="s">
        <v>24</v>
      </c>
      <c r="C15" s="29">
        <v>307829</v>
      </c>
      <c r="D15" s="29"/>
      <c r="E15" s="18">
        <f t="shared" si="0"/>
        <v>307829</v>
      </c>
    </row>
    <row r="16" spans="1:5" ht="18" customHeight="1">
      <c r="A16" s="27" t="s">
        <v>27</v>
      </c>
      <c r="B16" s="41" t="s">
        <v>30</v>
      </c>
      <c r="C16" s="29"/>
      <c r="D16" s="29"/>
      <c r="E16" s="18">
        <f t="shared" si="0"/>
        <v>0</v>
      </c>
    </row>
    <row r="17" spans="1:5" ht="18" customHeight="1">
      <c r="A17" s="27" t="s">
        <v>31</v>
      </c>
      <c r="B17" s="41" t="s">
        <v>32</v>
      </c>
      <c r="C17" s="26">
        <f>SUM(C18:C27)</f>
        <v>179324</v>
      </c>
      <c r="D17" s="26"/>
      <c r="E17" s="18">
        <f t="shared" si="0"/>
        <v>179324</v>
      </c>
    </row>
    <row r="18" spans="1:5" ht="18" customHeight="1">
      <c r="A18" s="27" t="s">
        <v>17</v>
      </c>
      <c r="B18" s="41" t="s">
        <v>33</v>
      </c>
      <c r="C18" s="29">
        <v>34988</v>
      </c>
      <c r="D18" s="29"/>
      <c r="E18" s="18">
        <f t="shared" si="0"/>
        <v>34988</v>
      </c>
    </row>
    <row r="19" spans="1:5" ht="18" customHeight="1">
      <c r="A19" s="27" t="s">
        <v>19</v>
      </c>
      <c r="B19" s="41" t="s">
        <v>34</v>
      </c>
      <c r="C19" s="29">
        <v>36780</v>
      </c>
      <c r="D19" s="29"/>
      <c r="E19" s="18">
        <f t="shared" si="0"/>
        <v>36780</v>
      </c>
    </row>
    <row r="20" spans="1:5" ht="18" customHeight="1">
      <c r="A20" s="27" t="s">
        <v>21</v>
      </c>
      <c r="B20" s="41" t="s">
        <v>37</v>
      </c>
      <c r="C20" s="29">
        <v>3063</v>
      </c>
      <c r="D20" s="29"/>
      <c r="E20" s="18">
        <f t="shared" si="0"/>
        <v>3063</v>
      </c>
    </row>
    <row r="21" spans="1:5" ht="18" customHeight="1">
      <c r="A21" s="27" t="s">
        <v>23</v>
      </c>
      <c r="B21" s="10" t="s">
        <v>155</v>
      </c>
      <c r="C21" s="26"/>
      <c r="D21" s="26"/>
      <c r="E21" s="18">
        <f t="shared" si="0"/>
        <v>0</v>
      </c>
    </row>
    <row r="22" spans="1:5" ht="18" customHeight="1">
      <c r="A22" s="27" t="s">
        <v>25</v>
      </c>
      <c r="B22" s="41" t="s">
        <v>51</v>
      </c>
      <c r="C22" s="29">
        <v>4000</v>
      </c>
      <c r="D22" s="29"/>
      <c r="E22" s="18">
        <f t="shared" si="0"/>
        <v>4000</v>
      </c>
    </row>
    <row r="23" spans="1:5" ht="18" customHeight="1">
      <c r="A23" s="27" t="s">
        <v>27</v>
      </c>
      <c r="B23" s="30" t="s">
        <v>113</v>
      </c>
      <c r="C23" s="29"/>
      <c r="D23" s="29"/>
      <c r="E23" s="18">
        <f t="shared" si="0"/>
        <v>0</v>
      </c>
    </row>
    <row r="24" spans="1:5" ht="18" customHeight="1">
      <c r="A24" s="27" t="s">
        <v>29</v>
      </c>
      <c r="B24" s="10" t="s">
        <v>62</v>
      </c>
      <c r="C24" s="29">
        <v>33960</v>
      </c>
      <c r="D24" s="29"/>
      <c r="E24" s="18">
        <f t="shared" si="0"/>
        <v>33960</v>
      </c>
    </row>
    <row r="25" spans="1:5" ht="18" customHeight="1">
      <c r="A25" s="27" t="s">
        <v>38</v>
      </c>
      <c r="B25" s="42" t="s">
        <v>56</v>
      </c>
      <c r="C25" s="29">
        <v>42000</v>
      </c>
      <c r="D25" s="29"/>
      <c r="E25" s="92">
        <f t="shared" si="0"/>
        <v>42000</v>
      </c>
    </row>
    <row r="26" spans="1:5" ht="18" customHeight="1">
      <c r="A26" s="27" t="s">
        <v>40</v>
      </c>
      <c r="B26" s="30" t="s">
        <v>116</v>
      </c>
      <c r="C26" s="29">
        <v>24533</v>
      </c>
      <c r="D26" s="29"/>
      <c r="E26" s="29">
        <v>24533</v>
      </c>
    </row>
    <row r="27" spans="1:5" ht="18" customHeight="1">
      <c r="A27" s="27" t="s">
        <v>41</v>
      </c>
      <c r="B27" s="41" t="s">
        <v>64</v>
      </c>
      <c r="C27" s="29"/>
      <c r="D27" s="29"/>
      <c r="E27" s="18">
        <f t="shared" si="0"/>
        <v>0</v>
      </c>
    </row>
    <row r="28" spans="1:5" ht="18" customHeight="1">
      <c r="A28" s="27" t="s">
        <v>65</v>
      </c>
      <c r="B28" s="41" t="s">
        <v>66</v>
      </c>
      <c r="C28" s="26">
        <f>SUM(C29:C32)</f>
        <v>112167</v>
      </c>
      <c r="D28" s="26"/>
      <c r="E28" s="18">
        <f t="shared" si="0"/>
        <v>112167</v>
      </c>
    </row>
    <row r="29" spans="1:5" ht="18" customHeight="1">
      <c r="A29" s="27" t="s">
        <v>17</v>
      </c>
      <c r="B29" s="41" t="s">
        <v>68</v>
      </c>
      <c r="C29" s="29"/>
      <c r="D29" s="29"/>
      <c r="E29" s="18">
        <f t="shared" si="0"/>
        <v>0</v>
      </c>
    </row>
    <row r="30" spans="1:5" ht="18" customHeight="1">
      <c r="A30" s="27"/>
      <c r="B30" s="41" t="s">
        <v>73</v>
      </c>
      <c r="C30" s="29"/>
      <c r="D30" s="29"/>
      <c r="E30" s="18">
        <f t="shared" si="0"/>
        <v>0</v>
      </c>
    </row>
    <row r="31" spans="1:5" ht="18" customHeight="1">
      <c r="A31" s="27" t="s">
        <v>19</v>
      </c>
      <c r="B31" s="42" t="s">
        <v>77</v>
      </c>
      <c r="C31" s="29">
        <v>112167</v>
      </c>
      <c r="D31" s="29"/>
      <c r="E31" s="18">
        <f t="shared" si="0"/>
        <v>112167</v>
      </c>
    </row>
    <row r="32" spans="1:5" ht="18" customHeight="1">
      <c r="A32" s="27" t="s">
        <v>21</v>
      </c>
      <c r="B32" s="41" t="s">
        <v>78</v>
      </c>
      <c r="C32" s="29"/>
      <c r="D32" s="29"/>
      <c r="E32" s="18">
        <f t="shared" si="0"/>
        <v>0</v>
      </c>
    </row>
    <row r="33" spans="1:5" ht="18" customHeight="1">
      <c r="A33" s="27" t="s">
        <v>79</v>
      </c>
      <c r="B33" s="41" t="s">
        <v>80</v>
      </c>
      <c r="C33" s="29">
        <f>C34+C35</f>
        <v>12000</v>
      </c>
      <c r="D33" s="29"/>
      <c r="E33" s="18">
        <f t="shared" si="0"/>
        <v>12000</v>
      </c>
    </row>
    <row r="34" spans="1:5" ht="18" customHeight="1">
      <c r="A34" s="33" t="s">
        <v>81</v>
      </c>
      <c r="B34" s="41" t="s">
        <v>118</v>
      </c>
      <c r="C34" s="29"/>
      <c r="D34" s="29"/>
      <c r="E34" s="18">
        <f t="shared" si="0"/>
        <v>0</v>
      </c>
    </row>
    <row r="35" spans="1:5" ht="18" customHeight="1">
      <c r="A35" s="33" t="s">
        <v>85</v>
      </c>
      <c r="B35" s="41" t="s">
        <v>96</v>
      </c>
      <c r="C35" s="29">
        <v>12000</v>
      </c>
      <c r="D35" s="29"/>
      <c r="E35" s="18">
        <f t="shared" si="0"/>
        <v>12000</v>
      </c>
    </row>
    <row r="36" spans="1:5">
      <c r="A36" s="115"/>
      <c r="B36" s="115"/>
      <c r="C36" s="34"/>
      <c r="D36" s="34" t="s">
        <v>103</v>
      </c>
      <c r="E36" s="35"/>
    </row>
  </sheetData>
  <mergeCells count="7">
    <mergeCell ref="A36:B36"/>
    <mergeCell ref="A1:E1"/>
    <mergeCell ref="A2:B2"/>
    <mergeCell ref="A3:A4"/>
    <mergeCell ref="B3:B4"/>
    <mergeCell ref="C3:D3"/>
    <mergeCell ref="E3:E4"/>
  </mergeCells>
  <phoneticPr fontId="1" type="noConversion"/>
  <dataValidations count="3">
    <dataValidation allowBlank="1" showInputMessage="1" showErrorMessage="1" prompt="本栏应与“公务补贴表”中的有关数据一致" sqref="C18:D18 C20:D20"/>
    <dataValidation allowBlank="1" showInputMessage="1" showErrorMessage="1" prompt="本栏由“乡镇自存人员花名册”表中的“退休费”和“退休人员津补贴”填报" sqref="C29:D30"/>
    <dataValidation allowBlank="1" showInputMessage="1" showErrorMessage="1" prompt="本栏乡镇站所不填报" sqref="C15 C12:D14 E14"/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5"/>
  <sheetViews>
    <sheetView workbookViewId="0">
      <selection activeCell="E23" sqref="E23"/>
    </sheetView>
  </sheetViews>
  <sheetFormatPr defaultRowHeight="13.5"/>
  <cols>
    <col min="2" max="2" width="22.625" customWidth="1"/>
    <col min="3" max="3" width="16.25" customWidth="1"/>
    <col min="4" max="4" width="18" customWidth="1"/>
    <col min="5" max="5" width="22.625" customWidth="1"/>
  </cols>
  <sheetData>
    <row r="1" spans="1:5" ht="43.5" customHeight="1">
      <c r="A1" s="116" t="s">
        <v>174</v>
      </c>
      <c r="B1" s="116"/>
      <c r="C1" s="116"/>
      <c r="D1" s="116"/>
      <c r="E1" s="116"/>
    </row>
    <row r="2" spans="1:5" ht="24" customHeight="1">
      <c r="A2" s="13" t="s">
        <v>104</v>
      </c>
      <c r="B2" s="14"/>
      <c r="C2" s="108" t="s">
        <v>171</v>
      </c>
      <c r="D2" s="109"/>
      <c r="E2" s="15" t="s">
        <v>105</v>
      </c>
    </row>
    <row r="3" spans="1:5" ht="20.100000000000001" customHeight="1">
      <c r="A3" s="110" t="s">
        <v>2</v>
      </c>
      <c r="B3" s="112" t="s">
        <v>106</v>
      </c>
      <c r="C3" s="113" t="s">
        <v>107</v>
      </c>
      <c r="D3" s="113"/>
      <c r="E3" s="114" t="s">
        <v>7</v>
      </c>
    </row>
    <row r="4" spans="1:5" ht="20.100000000000001" customHeight="1">
      <c r="A4" s="111"/>
      <c r="B4" s="111"/>
      <c r="C4" s="16" t="s">
        <v>108</v>
      </c>
      <c r="D4" s="16" t="s">
        <v>109</v>
      </c>
      <c r="E4" s="114"/>
    </row>
    <row r="5" spans="1:5" ht="20.100000000000001" customHeight="1">
      <c r="A5" s="19"/>
      <c r="B5" s="20" t="s">
        <v>8</v>
      </c>
      <c r="C5" s="82">
        <f>SUM(C6:C7)</f>
        <v>1918808</v>
      </c>
      <c r="D5" s="77">
        <f>D6+D7</f>
        <v>0</v>
      </c>
      <c r="E5" s="79">
        <f>C5+D5</f>
        <v>1918808</v>
      </c>
    </row>
    <row r="6" spans="1:5" ht="20.100000000000001" customHeight="1">
      <c r="A6" s="17" t="s">
        <v>13</v>
      </c>
      <c r="B6" s="22" t="s">
        <v>10</v>
      </c>
      <c r="C6" s="56">
        <v>1918808</v>
      </c>
      <c r="D6" s="16"/>
      <c r="E6" s="18">
        <f t="shared" ref="E6:E34" si="0">C6+D6</f>
        <v>1918808</v>
      </c>
    </row>
    <row r="7" spans="1:5" ht="20.100000000000001" customHeight="1">
      <c r="A7" s="17" t="s">
        <v>79</v>
      </c>
      <c r="B7" s="17" t="s">
        <v>110</v>
      </c>
      <c r="C7" s="16"/>
      <c r="D7" s="16"/>
      <c r="E7" s="18">
        <f t="shared" si="0"/>
        <v>0</v>
      </c>
    </row>
    <row r="8" spans="1:5" ht="20.100000000000001" customHeight="1">
      <c r="A8" s="23"/>
      <c r="B8" s="24" t="s">
        <v>12</v>
      </c>
      <c r="C8" s="78">
        <f>C9</f>
        <v>1918808</v>
      </c>
      <c r="D8" s="78">
        <f>D9+D33</f>
        <v>0</v>
      </c>
      <c r="E8" s="79">
        <f t="shared" si="0"/>
        <v>1918808</v>
      </c>
    </row>
    <row r="9" spans="1:5" ht="20.100000000000001" customHeight="1">
      <c r="A9" s="16" t="s">
        <v>13</v>
      </c>
      <c r="B9" s="25" t="s">
        <v>14</v>
      </c>
      <c r="C9" s="26">
        <f>C10+C18+C29+C33</f>
        <v>1918808</v>
      </c>
      <c r="D9" s="26">
        <f>D10+D18+D29</f>
        <v>0</v>
      </c>
      <c r="E9" s="18">
        <f t="shared" si="0"/>
        <v>1918808</v>
      </c>
    </row>
    <row r="10" spans="1:5" ht="20.100000000000001" customHeight="1">
      <c r="A10" s="27" t="s">
        <v>15</v>
      </c>
      <c r="B10" s="28" t="s">
        <v>16</v>
      </c>
      <c r="C10" s="26">
        <f>SUM(C11:C17)</f>
        <v>1677059</v>
      </c>
      <c r="D10" s="26">
        <f>SUM(D11:D14)</f>
        <v>0</v>
      </c>
      <c r="E10" s="18">
        <f t="shared" si="0"/>
        <v>1677059</v>
      </c>
    </row>
    <row r="11" spans="1:5" ht="20.100000000000001" customHeight="1">
      <c r="A11" s="27" t="s">
        <v>17</v>
      </c>
      <c r="B11" s="28" t="s">
        <v>18</v>
      </c>
      <c r="C11" s="29">
        <v>563520</v>
      </c>
      <c r="D11" s="29"/>
      <c r="E11" s="18">
        <f t="shared" si="0"/>
        <v>563520</v>
      </c>
    </row>
    <row r="12" spans="1:5" ht="20.100000000000001" customHeight="1">
      <c r="A12" s="27" t="s">
        <v>19</v>
      </c>
      <c r="B12" s="28" t="s">
        <v>20</v>
      </c>
      <c r="C12" s="29">
        <v>382400</v>
      </c>
      <c r="D12" s="29"/>
      <c r="E12" s="18">
        <f t="shared" si="0"/>
        <v>382400</v>
      </c>
    </row>
    <row r="13" spans="1:5" ht="20.100000000000001" customHeight="1">
      <c r="A13" s="27" t="s">
        <v>21</v>
      </c>
      <c r="B13" s="28" t="s">
        <v>22</v>
      </c>
      <c r="C13" s="29">
        <v>278000</v>
      </c>
      <c r="D13" s="29"/>
      <c r="E13" s="18">
        <f t="shared" si="0"/>
        <v>278000</v>
      </c>
    </row>
    <row r="14" spans="1:5" ht="20.100000000000001" customHeight="1">
      <c r="A14" s="27" t="s">
        <v>23</v>
      </c>
      <c r="B14" s="28" t="s">
        <v>24</v>
      </c>
      <c r="C14" s="29">
        <v>271756</v>
      </c>
      <c r="D14" s="29"/>
      <c r="E14" s="18">
        <f t="shared" si="0"/>
        <v>271756</v>
      </c>
    </row>
    <row r="15" spans="1:5" ht="20.100000000000001" customHeight="1">
      <c r="A15" s="27"/>
      <c r="B15" s="30" t="s">
        <v>153</v>
      </c>
      <c r="C15" s="29">
        <v>64587</v>
      </c>
      <c r="D15" s="29"/>
      <c r="E15" s="18">
        <f t="shared" si="0"/>
        <v>64587</v>
      </c>
    </row>
    <row r="16" spans="1:5" ht="20.100000000000001" customHeight="1">
      <c r="A16" s="27"/>
      <c r="B16" s="30" t="s">
        <v>111</v>
      </c>
      <c r="C16" s="29">
        <v>116796</v>
      </c>
      <c r="D16" s="29"/>
      <c r="E16" s="18">
        <f t="shared" si="0"/>
        <v>116796</v>
      </c>
    </row>
    <row r="17" spans="1:5" ht="20.100000000000001" customHeight="1">
      <c r="A17" s="31" t="s">
        <v>25</v>
      </c>
      <c r="B17" s="30" t="s">
        <v>30</v>
      </c>
      <c r="C17" s="29"/>
      <c r="D17" s="29"/>
      <c r="E17" s="18">
        <f t="shared" si="0"/>
        <v>0</v>
      </c>
    </row>
    <row r="18" spans="1:5" ht="20.100000000000001" customHeight="1">
      <c r="A18" s="27" t="s">
        <v>31</v>
      </c>
      <c r="B18" s="28" t="s">
        <v>32</v>
      </c>
      <c r="C18" s="26">
        <f>SUM(C19:C28)</f>
        <v>115083</v>
      </c>
      <c r="D18" s="26">
        <f>SUM(D19:D28)</f>
        <v>0</v>
      </c>
      <c r="E18" s="18">
        <f t="shared" si="0"/>
        <v>115083</v>
      </c>
    </row>
    <row r="19" spans="1:5" ht="20.100000000000001" customHeight="1">
      <c r="A19" s="27" t="s">
        <v>17</v>
      </c>
      <c r="B19" s="28" t="s">
        <v>33</v>
      </c>
      <c r="C19" s="29">
        <v>48503</v>
      </c>
      <c r="D19" s="29"/>
      <c r="E19" s="18">
        <f t="shared" si="0"/>
        <v>48503</v>
      </c>
    </row>
    <row r="20" spans="1:5" ht="20.100000000000001" customHeight="1">
      <c r="A20" s="27" t="s">
        <v>19</v>
      </c>
      <c r="B20" s="28" t="s">
        <v>34</v>
      </c>
      <c r="C20" s="29">
        <v>13050</v>
      </c>
      <c r="D20" s="29"/>
      <c r="E20" s="18">
        <f t="shared" si="0"/>
        <v>13050</v>
      </c>
    </row>
    <row r="21" spans="1:5" ht="20.100000000000001" customHeight="1">
      <c r="A21" s="27" t="s">
        <v>21</v>
      </c>
      <c r="B21" s="28" t="s">
        <v>37</v>
      </c>
      <c r="C21" s="29">
        <v>10405</v>
      </c>
      <c r="D21" s="29"/>
      <c r="E21" s="18">
        <f t="shared" si="0"/>
        <v>10405</v>
      </c>
    </row>
    <row r="22" spans="1:5" ht="20.100000000000001" customHeight="1">
      <c r="A22" s="27" t="s">
        <v>50</v>
      </c>
      <c r="B22" s="28" t="s">
        <v>51</v>
      </c>
      <c r="C22" s="29">
        <v>600</v>
      </c>
      <c r="D22" s="29"/>
      <c r="E22" s="18">
        <f t="shared" si="0"/>
        <v>600</v>
      </c>
    </row>
    <row r="23" spans="1:5" ht="20.100000000000001" customHeight="1">
      <c r="A23" s="27" t="s">
        <v>52</v>
      </c>
      <c r="B23" s="30" t="s">
        <v>113</v>
      </c>
      <c r="C23" s="29"/>
      <c r="D23" s="29"/>
      <c r="E23" s="18">
        <f t="shared" si="0"/>
        <v>0</v>
      </c>
    </row>
    <row r="24" spans="1:5" ht="20.100000000000001" customHeight="1">
      <c r="A24" s="27" t="s">
        <v>54</v>
      </c>
      <c r="B24" s="30" t="s">
        <v>154</v>
      </c>
      <c r="C24" s="29"/>
      <c r="D24" s="29"/>
      <c r="E24" s="18">
        <f t="shared" si="0"/>
        <v>0</v>
      </c>
    </row>
    <row r="25" spans="1:5" ht="20.100000000000001" customHeight="1">
      <c r="A25" s="31" t="s">
        <v>114</v>
      </c>
      <c r="B25" s="28" t="s">
        <v>56</v>
      </c>
      <c r="C25" s="29">
        <v>17254</v>
      </c>
      <c r="D25" s="29"/>
      <c r="E25" s="18">
        <f t="shared" si="0"/>
        <v>17254</v>
      </c>
    </row>
    <row r="26" spans="1:5" ht="20.100000000000001" customHeight="1">
      <c r="A26" s="31" t="s">
        <v>115</v>
      </c>
      <c r="B26" s="30" t="s">
        <v>116</v>
      </c>
      <c r="C26" s="29">
        <v>21568</v>
      </c>
      <c r="D26" s="29"/>
      <c r="E26" s="18">
        <f t="shared" si="0"/>
        <v>21568</v>
      </c>
    </row>
    <row r="27" spans="1:5" ht="20.100000000000001" customHeight="1">
      <c r="A27" s="27" t="s">
        <v>57</v>
      </c>
      <c r="B27" s="10" t="s">
        <v>62</v>
      </c>
      <c r="C27" s="29"/>
      <c r="D27" s="29"/>
      <c r="E27" s="18">
        <f t="shared" si="0"/>
        <v>0</v>
      </c>
    </row>
    <row r="28" spans="1:5" ht="20.100000000000001" customHeight="1">
      <c r="A28" s="27" t="s">
        <v>59</v>
      </c>
      <c r="B28" s="28" t="s">
        <v>64</v>
      </c>
      <c r="C28" s="29">
        <v>3703</v>
      </c>
      <c r="D28" s="29"/>
      <c r="E28" s="18">
        <f t="shared" si="0"/>
        <v>3703</v>
      </c>
    </row>
    <row r="29" spans="1:5" ht="20.100000000000001" customHeight="1">
      <c r="A29" s="27" t="s">
        <v>65</v>
      </c>
      <c r="B29" s="28" t="s">
        <v>66</v>
      </c>
      <c r="C29" s="26">
        <f>SUM(C30:C32)</f>
        <v>116666</v>
      </c>
      <c r="D29" s="26">
        <f>SUM(D30:D32)</f>
        <v>0</v>
      </c>
      <c r="E29" s="18">
        <f t="shared" si="0"/>
        <v>116666</v>
      </c>
    </row>
    <row r="30" spans="1:5" ht="20.100000000000001" customHeight="1">
      <c r="A30" s="27" t="s">
        <v>23</v>
      </c>
      <c r="B30" s="28" t="s">
        <v>70</v>
      </c>
      <c r="C30" s="29">
        <v>13140</v>
      </c>
      <c r="D30" s="29"/>
      <c r="E30" s="18">
        <f t="shared" si="0"/>
        <v>13140</v>
      </c>
    </row>
    <row r="31" spans="1:5" ht="20.100000000000001" customHeight="1">
      <c r="A31" s="27" t="s">
        <v>27</v>
      </c>
      <c r="B31" s="32" t="s">
        <v>77</v>
      </c>
      <c r="C31" s="29">
        <v>103526</v>
      </c>
      <c r="D31" s="29"/>
      <c r="E31" s="18">
        <f t="shared" si="0"/>
        <v>103526</v>
      </c>
    </row>
    <row r="32" spans="1:5" ht="20.100000000000001" customHeight="1">
      <c r="A32" s="27" t="s">
        <v>29</v>
      </c>
      <c r="B32" s="28" t="s">
        <v>78</v>
      </c>
      <c r="C32" s="29"/>
      <c r="D32" s="29"/>
      <c r="E32" s="18">
        <f t="shared" si="0"/>
        <v>0</v>
      </c>
    </row>
    <row r="33" spans="1:5" ht="20.100000000000001" customHeight="1">
      <c r="A33" s="27" t="s">
        <v>79</v>
      </c>
      <c r="B33" s="28" t="s">
        <v>80</v>
      </c>
      <c r="C33" s="29">
        <v>10000</v>
      </c>
      <c r="D33" s="29"/>
      <c r="E33" s="18">
        <f t="shared" si="0"/>
        <v>10000</v>
      </c>
    </row>
    <row r="34" spans="1:5" ht="20.100000000000001" customHeight="1">
      <c r="A34" s="33" t="s">
        <v>164</v>
      </c>
      <c r="B34" s="28" t="s">
        <v>96</v>
      </c>
      <c r="C34" s="29">
        <v>10000</v>
      </c>
      <c r="D34" s="29"/>
      <c r="E34" s="18">
        <f t="shared" si="0"/>
        <v>10000</v>
      </c>
    </row>
    <row r="35" spans="1:5" ht="20.100000000000001" customHeight="1">
      <c r="A35" s="115"/>
      <c r="B35" s="115"/>
      <c r="C35" s="34"/>
      <c r="D35" s="34" t="s">
        <v>103</v>
      </c>
      <c r="E35" s="35"/>
    </row>
  </sheetData>
  <mergeCells count="7">
    <mergeCell ref="A35:B35"/>
    <mergeCell ref="A1:E1"/>
    <mergeCell ref="C2:D2"/>
    <mergeCell ref="A3:A4"/>
    <mergeCell ref="B3:B4"/>
    <mergeCell ref="C3:D3"/>
    <mergeCell ref="E3:E4"/>
  </mergeCells>
  <phoneticPr fontId="1" type="noConversion"/>
  <dataValidations count="4">
    <dataValidation allowBlank="1" showInputMessage="1" showErrorMessage="1" prompt="本栏由“人员花名册04-1”表中站所在职“五项保险费”自动生成" sqref="C14:D17"/>
    <dataValidation allowBlank="1" showInputMessage="1" showErrorMessage="1" prompt="本栏应与“公务补贴表”中的有关数据一致" sqref="C19:D19 C21:D21"/>
    <dataValidation allowBlank="1" showInputMessage="1" showErrorMessage="1" prompt="本栏由“人员花名册04-1”中的“基本工资”自动生成" sqref="C11:D11"/>
    <dataValidation allowBlank="1" showInputMessage="1" showErrorMessage="1" prompt="本栏乡镇站所不填报" sqref="C12:D13"/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selection activeCell="C14" sqref="C14"/>
    </sheetView>
  </sheetViews>
  <sheetFormatPr defaultRowHeight="13.5"/>
  <cols>
    <col min="1" max="1" width="8.75" customWidth="1"/>
    <col min="2" max="2" width="20.5" customWidth="1"/>
    <col min="3" max="3" width="15.25" customWidth="1"/>
    <col min="4" max="4" width="16.25" customWidth="1"/>
    <col min="5" max="5" width="16.125" customWidth="1"/>
  </cols>
  <sheetData>
    <row r="1" spans="1:5" ht="37.5" customHeight="1">
      <c r="A1" s="116" t="s">
        <v>175</v>
      </c>
      <c r="B1" s="116"/>
      <c r="C1" s="116"/>
      <c r="D1" s="116"/>
      <c r="E1" s="116"/>
    </row>
    <row r="2" spans="1:5" ht="36" customHeight="1">
      <c r="A2" s="106" t="s">
        <v>104</v>
      </c>
      <c r="B2" s="107"/>
      <c r="C2" s="108" t="s">
        <v>176</v>
      </c>
      <c r="D2" s="109"/>
      <c r="E2" s="37" t="s">
        <v>105</v>
      </c>
    </row>
    <row r="3" spans="1:5" ht="20.100000000000001" customHeight="1">
      <c r="A3" s="110" t="s">
        <v>2</v>
      </c>
      <c r="B3" s="112" t="s">
        <v>106</v>
      </c>
      <c r="C3" s="113" t="s">
        <v>107</v>
      </c>
      <c r="D3" s="113"/>
      <c r="E3" s="114" t="s">
        <v>7</v>
      </c>
    </row>
    <row r="4" spans="1:5" ht="20.100000000000001" customHeight="1">
      <c r="A4" s="111"/>
      <c r="B4" s="111"/>
      <c r="C4" s="16" t="s">
        <v>108</v>
      </c>
      <c r="D4" s="16" t="s">
        <v>109</v>
      </c>
      <c r="E4" s="114"/>
    </row>
    <row r="5" spans="1:5" ht="20.100000000000001" customHeight="1">
      <c r="A5" s="19"/>
      <c r="B5" s="38" t="s">
        <v>8</v>
      </c>
      <c r="C5" s="82">
        <f>C6+C7</f>
        <v>313830</v>
      </c>
      <c r="D5" s="77">
        <f>D6+D7</f>
        <v>0</v>
      </c>
      <c r="E5" s="79">
        <f>C5+D5</f>
        <v>313830</v>
      </c>
    </row>
    <row r="6" spans="1:5" ht="20.100000000000001" customHeight="1">
      <c r="A6" s="17" t="s">
        <v>13</v>
      </c>
      <c r="B6" s="39" t="s">
        <v>10</v>
      </c>
      <c r="C6" s="93">
        <v>313830</v>
      </c>
      <c r="D6" s="66"/>
      <c r="E6" s="80">
        <f t="shared" ref="E6:E32" si="0">C6+D6</f>
        <v>313830</v>
      </c>
    </row>
    <row r="7" spans="1:5" ht="20.100000000000001" customHeight="1">
      <c r="A7" s="17" t="s">
        <v>79</v>
      </c>
      <c r="B7" s="39" t="s">
        <v>110</v>
      </c>
      <c r="C7" s="66"/>
      <c r="D7" s="66"/>
      <c r="E7" s="80">
        <f t="shared" si="0"/>
        <v>0</v>
      </c>
    </row>
    <row r="8" spans="1:5" ht="20.100000000000001" customHeight="1">
      <c r="A8" s="23"/>
      <c r="B8" s="40" t="s">
        <v>12</v>
      </c>
      <c r="C8" s="78">
        <f>C9</f>
        <v>313830</v>
      </c>
      <c r="D8" s="78">
        <f>D9+D31</f>
        <v>0</v>
      </c>
      <c r="E8" s="79">
        <f t="shared" si="0"/>
        <v>313830</v>
      </c>
    </row>
    <row r="9" spans="1:5" ht="20.100000000000001" customHeight="1">
      <c r="A9" s="27" t="s">
        <v>13</v>
      </c>
      <c r="B9" s="41" t="s">
        <v>14</v>
      </c>
      <c r="C9" s="26">
        <f>C10+C17+C26+C31</f>
        <v>313830</v>
      </c>
      <c r="D9" s="26">
        <f>D10+D17+D26</f>
        <v>0</v>
      </c>
      <c r="E9" s="18">
        <f t="shared" si="0"/>
        <v>313830</v>
      </c>
    </row>
    <row r="10" spans="1:5" ht="20.100000000000001" customHeight="1">
      <c r="A10" s="27" t="s">
        <v>15</v>
      </c>
      <c r="B10" s="41" t="s">
        <v>16</v>
      </c>
      <c r="C10" s="26">
        <f>SUM(C11:C16)</f>
        <v>245590</v>
      </c>
      <c r="D10" s="26">
        <f>SUM(D11:D14)</f>
        <v>0</v>
      </c>
      <c r="E10" s="18">
        <f t="shared" si="0"/>
        <v>245590</v>
      </c>
    </row>
    <row r="11" spans="1:5" ht="20.100000000000001" customHeight="1">
      <c r="A11" s="27" t="s">
        <v>17</v>
      </c>
      <c r="B11" s="43" t="s">
        <v>18</v>
      </c>
      <c r="C11" s="29">
        <v>79524</v>
      </c>
      <c r="D11" s="29"/>
      <c r="E11" s="18">
        <f t="shared" si="0"/>
        <v>79524</v>
      </c>
    </row>
    <row r="12" spans="1:5" ht="20.100000000000001" customHeight="1">
      <c r="A12" s="27" t="s">
        <v>19</v>
      </c>
      <c r="B12" s="43" t="s">
        <v>20</v>
      </c>
      <c r="C12" s="29">
        <v>41508</v>
      </c>
      <c r="D12" s="29"/>
      <c r="E12" s="18">
        <f t="shared" si="0"/>
        <v>41508</v>
      </c>
    </row>
    <row r="13" spans="1:5" ht="20.100000000000001" customHeight="1">
      <c r="A13" s="27" t="s">
        <v>21</v>
      </c>
      <c r="B13" s="43" t="s">
        <v>22</v>
      </c>
      <c r="C13" s="29">
        <v>31285</v>
      </c>
      <c r="D13" s="29"/>
      <c r="E13" s="18">
        <f t="shared" si="0"/>
        <v>31285</v>
      </c>
    </row>
    <row r="14" spans="1:5" ht="20.100000000000001" customHeight="1">
      <c r="A14" s="27" t="s">
        <v>23</v>
      </c>
      <c r="B14" s="43" t="s">
        <v>24</v>
      </c>
      <c r="C14" s="29">
        <v>44381</v>
      </c>
      <c r="D14" s="29"/>
      <c r="E14" s="18">
        <f t="shared" si="0"/>
        <v>44381</v>
      </c>
    </row>
    <row r="15" spans="1:5" ht="20.100000000000001" customHeight="1">
      <c r="A15" s="27" t="s">
        <v>25</v>
      </c>
      <c r="B15" s="30" t="s">
        <v>111</v>
      </c>
      <c r="C15" s="29">
        <v>40972</v>
      </c>
      <c r="D15" s="29"/>
      <c r="E15" s="18">
        <f t="shared" si="0"/>
        <v>40972</v>
      </c>
    </row>
    <row r="16" spans="1:5" ht="20.100000000000001" customHeight="1">
      <c r="A16" s="27" t="s">
        <v>27</v>
      </c>
      <c r="B16" s="43" t="s">
        <v>153</v>
      </c>
      <c r="C16" s="29">
        <v>7920</v>
      </c>
      <c r="D16" s="29"/>
      <c r="E16" s="18">
        <f t="shared" si="0"/>
        <v>7920</v>
      </c>
    </row>
    <row r="17" spans="1:5" ht="20.100000000000001" customHeight="1">
      <c r="A17" s="27" t="s">
        <v>31</v>
      </c>
      <c r="B17" s="43" t="s">
        <v>32</v>
      </c>
      <c r="C17" s="26">
        <f>SUM(C18:C25)</f>
        <v>46333</v>
      </c>
      <c r="D17" s="26"/>
      <c r="E17" s="18">
        <f t="shared" si="0"/>
        <v>46333</v>
      </c>
    </row>
    <row r="18" spans="1:5" ht="20.100000000000001" customHeight="1">
      <c r="A18" s="27" t="s">
        <v>17</v>
      </c>
      <c r="B18" s="43" t="s">
        <v>33</v>
      </c>
      <c r="C18" s="29">
        <v>28811</v>
      </c>
      <c r="D18" s="29"/>
      <c r="E18" s="18">
        <f t="shared" si="0"/>
        <v>28811</v>
      </c>
    </row>
    <row r="19" spans="1:5" ht="20.100000000000001" customHeight="1">
      <c r="A19" s="27" t="s">
        <v>19</v>
      </c>
      <c r="B19" s="30" t="s">
        <v>113</v>
      </c>
      <c r="C19" s="29"/>
      <c r="D19" s="29"/>
      <c r="E19" s="18">
        <f t="shared" si="0"/>
        <v>0</v>
      </c>
    </row>
    <row r="20" spans="1:5" ht="20.100000000000001" customHeight="1">
      <c r="A20" s="27" t="s">
        <v>21</v>
      </c>
      <c r="B20" s="10" t="s">
        <v>156</v>
      </c>
      <c r="C20" s="29">
        <v>5000</v>
      </c>
      <c r="D20" s="29"/>
      <c r="E20" s="18">
        <f t="shared" si="0"/>
        <v>5000</v>
      </c>
    </row>
    <row r="21" spans="1:5" ht="20.100000000000001" customHeight="1">
      <c r="A21" s="31" t="s">
        <v>121</v>
      </c>
      <c r="B21" s="41" t="s">
        <v>154</v>
      </c>
      <c r="C21" s="29"/>
      <c r="D21" s="29"/>
      <c r="E21" s="18">
        <f t="shared" si="0"/>
        <v>0</v>
      </c>
    </row>
    <row r="22" spans="1:5" ht="20.100000000000001" customHeight="1">
      <c r="A22" s="31" t="s">
        <v>122</v>
      </c>
      <c r="B22" s="43" t="s">
        <v>56</v>
      </c>
      <c r="C22" s="29">
        <v>9000</v>
      </c>
      <c r="D22" s="29"/>
      <c r="E22" s="18">
        <f t="shared" si="0"/>
        <v>9000</v>
      </c>
    </row>
    <row r="23" spans="1:5" ht="20.100000000000001" customHeight="1">
      <c r="A23" s="31" t="s">
        <v>123</v>
      </c>
      <c r="B23" s="30" t="s">
        <v>116</v>
      </c>
      <c r="C23" s="29">
        <v>3522</v>
      </c>
      <c r="D23" s="29"/>
      <c r="E23" s="18">
        <f t="shared" si="0"/>
        <v>3522</v>
      </c>
    </row>
    <row r="24" spans="1:5" ht="20.100000000000001" customHeight="1">
      <c r="A24" s="31" t="s">
        <v>124</v>
      </c>
      <c r="B24" s="10" t="s">
        <v>62</v>
      </c>
      <c r="C24" s="29"/>
      <c r="D24" s="29"/>
      <c r="E24" s="18">
        <f t="shared" si="0"/>
        <v>0</v>
      </c>
    </row>
    <row r="25" spans="1:5" ht="20.100000000000001" customHeight="1">
      <c r="A25" s="31" t="s">
        <v>125</v>
      </c>
      <c r="B25" s="43" t="s">
        <v>64</v>
      </c>
      <c r="C25" s="29"/>
      <c r="D25" s="29"/>
      <c r="E25" s="18">
        <f t="shared" si="0"/>
        <v>0</v>
      </c>
    </row>
    <row r="26" spans="1:5" ht="20.100000000000001" customHeight="1">
      <c r="A26" s="27" t="s">
        <v>65</v>
      </c>
      <c r="B26" s="43" t="s">
        <v>66</v>
      </c>
      <c r="C26" s="26">
        <f>SUM(C27:C30)</f>
        <v>16907</v>
      </c>
      <c r="D26" s="26">
        <f>SUM(D27:D30)</f>
        <v>0</v>
      </c>
      <c r="E26" s="18">
        <f t="shared" si="0"/>
        <v>16907</v>
      </c>
    </row>
    <row r="27" spans="1:5" ht="20.100000000000001" customHeight="1">
      <c r="A27" s="27" t="s">
        <v>17</v>
      </c>
      <c r="B27" s="43" t="s">
        <v>67</v>
      </c>
      <c r="C27" s="29"/>
      <c r="D27" s="29"/>
      <c r="E27" s="18">
        <f t="shared" si="0"/>
        <v>0</v>
      </c>
    </row>
    <row r="28" spans="1:5" ht="20.100000000000001" customHeight="1">
      <c r="A28" s="27" t="s">
        <v>19</v>
      </c>
      <c r="B28" s="43" t="s">
        <v>68</v>
      </c>
      <c r="C28" s="29"/>
      <c r="D28" s="29"/>
      <c r="E28" s="18">
        <f t="shared" si="0"/>
        <v>0</v>
      </c>
    </row>
    <row r="29" spans="1:5" ht="20.100000000000001" customHeight="1">
      <c r="A29" s="27" t="s">
        <v>21</v>
      </c>
      <c r="B29" s="43" t="s">
        <v>77</v>
      </c>
      <c r="C29" s="29">
        <v>16907</v>
      </c>
      <c r="D29" s="29"/>
      <c r="E29" s="18">
        <f t="shared" si="0"/>
        <v>16907</v>
      </c>
    </row>
    <row r="30" spans="1:5" ht="20.100000000000001" customHeight="1">
      <c r="A30" s="27" t="s">
        <v>23</v>
      </c>
      <c r="B30" s="43" t="s">
        <v>78</v>
      </c>
      <c r="C30" s="29"/>
      <c r="D30" s="29"/>
      <c r="E30" s="18">
        <f t="shared" si="0"/>
        <v>0</v>
      </c>
    </row>
    <row r="31" spans="1:5" ht="20.100000000000001" customHeight="1">
      <c r="A31" s="27" t="s">
        <v>79</v>
      </c>
      <c r="B31" s="43" t="s">
        <v>80</v>
      </c>
      <c r="C31" s="29">
        <v>5000</v>
      </c>
      <c r="D31" s="29"/>
      <c r="E31" s="18">
        <f t="shared" si="0"/>
        <v>5000</v>
      </c>
    </row>
    <row r="32" spans="1:5" ht="20.100000000000001" customHeight="1">
      <c r="A32" s="27" t="s">
        <v>81</v>
      </c>
      <c r="B32" s="43" t="s">
        <v>157</v>
      </c>
      <c r="C32" s="29">
        <v>5000</v>
      </c>
      <c r="D32" s="29"/>
      <c r="E32" s="18">
        <f t="shared" si="0"/>
        <v>5000</v>
      </c>
    </row>
    <row r="33" spans="1:5">
      <c r="A33" s="44"/>
      <c r="B33" s="45" t="s">
        <v>102</v>
      </c>
      <c r="C33" s="34"/>
      <c r="D33" s="34" t="s">
        <v>103</v>
      </c>
      <c r="E33" s="35"/>
    </row>
  </sheetData>
  <mergeCells count="7">
    <mergeCell ref="A1:E1"/>
    <mergeCell ref="A2:B2"/>
    <mergeCell ref="C2:D2"/>
    <mergeCell ref="A3:A4"/>
    <mergeCell ref="B3:B4"/>
    <mergeCell ref="C3:D3"/>
    <mergeCell ref="E3:E4"/>
  </mergeCells>
  <phoneticPr fontId="1" type="noConversion"/>
  <dataValidations count="6">
    <dataValidation allowBlank="1" showInputMessage="1" showErrorMessage="1" prompt="本栏由“人员花名册04-1”中的“基本工资”自动生成" sqref="C11:D11"/>
    <dataValidation allowBlank="1" showInputMessage="1" showErrorMessage="1" prompt="本栏由“人员花名册04-1”表中站所在职“五项保险费”自动生成" sqref="C14:D16"/>
    <dataValidation allowBlank="1" showInputMessage="1" showErrorMessage="1" prompt="本栏应与“公务补贴表”中的有关数据一致" sqref="C18:D18"/>
    <dataValidation allowBlank="1" showInputMessage="1" showErrorMessage="1" prompt="本栏由“乡镇自存人员花名册”表中的“退休费”和“退休人员津补贴”填报" sqref="C28:D28"/>
    <dataValidation allowBlank="1" showInputMessage="1" showErrorMessage="1" prompt="本栏由“乡镇自存人员花名册”表中的“离休费”和“离休人员津补贴”填报" sqref="C27:D27"/>
    <dataValidation allowBlank="1" showInputMessage="1" showErrorMessage="1" prompt="本栏乡镇站所不填报" sqref="C12:D13"/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3"/>
  <sheetViews>
    <sheetView workbookViewId="0">
      <selection activeCell="C7" sqref="C7"/>
    </sheetView>
  </sheetViews>
  <sheetFormatPr defaultRowHeight="13.5"/>
  <cols>
    <col min="1" max="1" width="11" customWidth="1"/>
    <col min="2" max="2" width="21.75" customWidth="1"/>
    <col min="3" max="3" width="12.25" customWidth="1"/>
    <col min="4" max="4" width="15.5" customWidth="1"/>
    <col min="5" max="5" width="16.375" customWidth="1"/>
  </cols>
  <sheetData>
    <row r="1" spans="1:5" ht="49.5" customHeight="1">
      <c r="A1" s="117" t="s">
        <v>177</v>
      </c>
      <c r="B1" s="117"/>
      <c r="C1" s="117"/>
      <c r="D1" s="117"/>
      <c r="E1" s="117"/>
    </row>
    <row r="2" spans="1:5" ht="27.75" customHeight="1">
      <c r="A2" s="106" t="s">
        <v>104</v>
      </c>
      <c r="B2" s="107"/>
      <c r="C2" s="108" t="s">
        <v>176</v>
      </c>
      <c r="D2" s="109"/>
      <c r="E2" s="37" t="s">
        <v>105</v>
      </c>
    </row>
    <row r="3" spans="1:5">
      <c r="A3" s="110" t="s">
        <v>2</v>
      </c>
      <c r="B3" s="112" t="s">
        <v>106</v>
      </c>
      <c r="C3" s="113" t="s">
        <v>107</v>
      </c>
      <c r="D3" s="113"/>
      <c r="E3" s="114" t="s">
        <v>7</v>
      </c>
    </row>
    <row r="4" spans="1:5">
      <c r="A4" s="111"/>
      <c r="B4" s="111"/>
      <c r="C4" s="16" t="s">
        <v>108</v>
      </c>
      <c r="D4" s="16" t="s">
        <v>109</v>
      </c>
      <c r="E4" s="114"/>
    </row>
    <row r="5" spans="1:5" ht="15.75" customHeight="1">
      <c r="A5" s="46"/>
      <c r="B5" s="38" t="s">
        <v>8</v>
      </c>
      <c r="C5" s="77">
        <f>C6+C7</f>
        <v>1879188</v>
      </c>
      <c r="D5" s="77">
        <f>D6+D7</f>
        <v>600000</v>
      </c>
      <c r="E5" s="77">
        <f>C5+D5</f>
        <v>2479188</v>
      </c>
    </row>
    <row r="6" spans="1:5" ht="15.75" customHeight="1">
      <c r="A6" s="47" t="s">
        <v>13</v>
      </c>
      <c r="B6" s="39" t="s">
        <v>10</v>
      </c>
      <c r="C6" s="78">
        <v>1879188</v>
      </c>
      <c r="D6" s="66"/>
      <c r="E6" s="66">
        <f t="shared" ref="E6:E42" si="0">C6+D6</f>
        <v>1879188</v>
      </c>
    </row>
    <row r="7" spans="1:5" ht="15.75" customHeight="1">
      <c r="A7" s="47" t="s">
        <v>79</v>
      </c>
      <c r="B7" s="39" t="s">
        <v>110</v>
      </c>
      <c r="C7" s="81"/>
      <c r="D7" s="66">
        <f>D8+D9</f>
        <v>600000</v>
      </c>
      <c r="E7" s="66">
        <f t="shared" si="0"/>
        <v>600000</v>
      </c>
    </row>
    <row r="8" spans="1:5" ht="15.75" customHeight="1">
      <c r="A8" s="47" t="s">
        <v>81</v>
      </c>
      <c r="B8" s="39" t="s">
        <v>126</v>
      </c>
      <c r="C8" s="81"/>
      <c r="D8" s="66">
        <v>600000</v>
      </c>
      <c r="E8" s="66">
        <f t="shared" si="0"/>
        <v>600000</v>
      </c>
    </row>
    <row r="9" spans="1:5" ht="15.75" customHeight="1">
      <c r="A9" s="47" t="s">
        <v>85</v>
      </c>
      <c r="B9" s="39" t="s">
        <v>127</v>
      </c>
      <c r="C9" s="81"/>
      <c r="D9" s="66"/>
      <c r="E9" s="66">
        <f t="shared" si="0"/>
        <v>0</v>
      </c>
    </row>
    <row r="10" spans="1:5" ht="15.75" customHeight="1">
      <c r="A10" s="48"/>
      <c r="B10" s="40" t="s">
        <v>12</v>
      </c>
      <c r="C10" s="78">
        <f>C11</f>
        <v>2479188</v>
      </c>
      <c r="D10" s="78">
        <f>D11+D33</f>
        <v>0</v>
      </c>
      <c r="E10" s="77">
        <f t="shared" si="0"/>
        <v>2479188</v>
      </c>
    </row>
    <row r="11" spans="1:5" ht="15.75" customHeight="1">
      <c r="A11" s="49" t="s">
        <v>13</v>
      </c>
      <c r="B11" s="41" t="s">
        <v>14</v>
      </c>
      <c r="C11" s="26">
        <f>C12+C20+C29+C33</f>
        <v>2479188</v>
      </c>
      <c r="D11" s="26"/>
      <c r="E11" s="16">
        <f t="shared" si="0"/>
        <v>2479188</v>
      </c>
    </row>
    <row r="12" spans="1:5" ht="15.75" customHeight="1">
      <c r="A12" s="49" t="s">
        <v>15</v>
      </c>
      <c r="B12" s="41" t="s">
        <v>16</v>
      </c>
      <c r="C12" s="26">
        <f>SUM(C13:C19)</f>
        <v>883952</v>
      </c>
      <c r="D12" s="26"/>
      <c r="E12" s="16">
        <f t="shared" si="0"/>
        <v>883952</v>
      </c>
    </row>
    <row r="13" spans="1:5" ht="15.75" customHeight="1">
      <c r="A13" s="49" t="s">
        <v>17</v>
      </c>
      <c r="B13" s="41" t="s">
        <v>18</v>
      </c>
      <c r="C13" s="29">
        <v>293004</v>
      </c>
      <c r="D13" s="16"/>
      <c r="E13" s="16">
        <f t="shared" si="0"/>
        <v>293004</v>
      </c>
    </row>
    <row r="14" spans="1:5" ht="15.75" customHeight="1">
      <c r="A14" s="49" t="s">
        <v>19</v>
      </c>
      <c r="B14" s="41" t="s">
        <v>20</v>
      </c>
      <c r="C14" s="29">
        <v>156168</v>
      </c>
      <c r="D14" s="16"/>
      <c r="E14" s="16">
        <f t="shared" si="0"/>
        <v>156168</v>
      </c>
    </row>
    <row r="15" spans="1:5" ht="15.75" customHeight="1">
      <c r="A15" s="49" t="s">
        <v>21</v>
      </c>
      <c r="B15" s="41" t="s">
        <v>22</v>
      </c>
      <c r="C15" s="29">
        <v>162000</v>
      </c>
      <c r="D15" s="16"/>
      <c r="E15" s="16">
        <f t="shared" si="0"/>
        <v>162000</v>
      </c>
    </row>
    <row r="16" spans="1:5" ht="15.75" customHeight="1">
      <c r="A16" s="49" t="s">
        <v>23</v>
      </c>
      <c r="B16" s="41" t="s">
        <v>24</v>
      </c>
      <c r="C16" s="29">
        <v>164752</v>
      </c>
      <c r="D16" s="16"/>
      <c r="E16" s="16">
        <f t="shared" si="0"/>
        <v>164752</v>
      </c>
    </row>
    <row r="17" spans="1:5" ht="15.75" customHeight="1">
      <c r="A17" s="49"/>
      <c r="B17" s="41" t="s">
        <v>153</v>
      </c>
      <c r="C17" s="29">
        <v>31680</v>
      </c>
      <c r="D17" s="16"/>
      <c r="E17" s="16">
        <f t="shared" si="0"/>
        <v>31680</v>
      </c>
    </row>
    <row r="18" spans="1:5" ht="15.75" customHeight="1">
      <c r="A18" s="49" t="s">
        <v>25</v>
      </c>
      <c r="B18" s="30" t="s">
        <v>128</v>
      </c>
      <c r="C18" s="29">
        <v>73848</v>
      </c>
      <c r="D18" s="16"/>
      <c r="E18" s="16">
        <f t="shared" si="0"/>
        <v>73848</v>
      </c>
    </row>
    <row r="19" spans="1:5" ht="15.75" customHeight="1">
      <c r="A19" s="49" t="s">
        <v>27</v>
      </c>
      <c r="B19" s="41" t="s">
        <v>30</v>
      </c>
      <c r="C19" s="29">
        <v>2500</v>
      </c>
      <c r="D19" s="16"/>
      <c r="E19" s="16">
        <f t="shared" si="0"/>
        <v>2500</v>
      </c>
    </row>
    <row r="20" spans="1:5" ht="15.75" customHeight="1">
      <c r="A20" s="49" t="s">
        <v>31</v>
      </c>
      <c r="B20" s="41" t="s">
        <v>32</v>
      </c>
      <c r="C20" s="26">
        <f>SUM(C21:C28)</f>
        <v>477474</v>
      </c>
      <c r="D20" s="26">
        <f>SUM(D21:D28)</f>
        <v>0</v>
      </c>
      <c r="E20" s="16">
        <f t="shared" si="0"/>
        <v>477474</v>
      </c>
    </row>
    <row r="21" spans="1:5" ht="15.75" customHeight="1">
      <c r="A21" s="49" t="s">
        <v>17</v>
      </c>
      <c r="B21" s="41" t="s">
        <v>33</v>
      </c>
      <c r="C21" s="29">
        <v>28390</v>
      </c>
      <c r="D21" s="16"/>
      <c r="E21" s="16">
        <f t="shared" si="0"/>
        <v>28390</v>
      </c>
    </row>
    <row r="22" spans="1:5" ht="15.75" customHeight="1">
      <c r="A22" s="49" t="s">
        <v>19</v>
      </c>
      <c r="B22" s="10" t="s">
        <v>39</v>
      </c>
      <c r="C22" s="29"/>
      <c r="D22" s="16"/>
      <c r="E22" s="16">
        <f t="shared" si="0"/>
        <v>0</v>
      </c>
    </row>
    <row r="23" spans="1:5" ht="15.75" customHeight="1">
      <c r="A23" s="49" t="s">
        <v>21</v>
      </c>
      <c r="B23" s="10" t="s">
        <v>154</v>
      </c>
      <c r="C23" s="29">
        <v>236045</v>
      </c>
      <c r="D23" s="16"/>
      <c r="E23" s="16">
        <f t="shared" si="0"/>
        <v>236045</v>
      </c>
    </row>
    <row r="24" spans="1:5" ht="15.75" customHeight="1">
      <c r="A24" s="49" t="s">
        <v>23</v>
      </c>
      <c r="B24" s="30" t="s">
        <v>129</v>
      </c>
      <c r="C24" s="26">
        <v>5239</v>
      </c>
      <c r="D24" s="26"/>
      <c r="E24" s="16">
        <f t="shared" si="0"/>
        <v>5239</v>
      </c>
    </row>
    <row r="25" spans="1:5" ht="15.75" customHeight="1">
      <c r="A25" s="49" t="s">
        <v>25</v>
      </c>
      <c r="B25" s="30" t="s">
        <v>130</v>
      </c>
      <c r="C25" s="29"/>
      <c r="D25" s="29"/>
      <c r="E25" s="16">
        <f t="shared" si="0"/>
        <v>0</v>
      </c>
    </row>
    <row r="26" spans="1:5" ht="15.75" customHeight="1">
      <c r="A26" s="49" t="s">
        <v>131</v>
      </c>
      <c r="B26" s="10" t="s">
        <v>62</v>
      </c>
      <c r="C26" s="29">
        <v>31800</v>
      </c>
      <c r="D26" s="29"/>
      <c r="E26" s="16">
        <f t="shared" si="0"/>
        <v>31800</v>
      </c>
    </row>
    <row r="27" spans="1:5" ht="15.75" customHeight="1">
      <c r="A27" s="49" t="s">
        <v>132</v>
      </c>
      <c r="B27" s="43" t="s">
        <v>56</v>
      </c>
      <c r="C27" s="29">
        <v>36000</v>
      </c>
      <c r="D27" s="16"/>
      <c r="E27" s="16">
        <f t="shared" si="0"/>
        <v>36000</v>
      </c>
    </row>
    <row r="28" spans="1:5" ht="15.75" customHeight="1">
      <c r="A28" s="49" t="s">
        <v>133</v>
      </c>
      <c r="B28" s="41" t="s">
        <v>64</v>
      </c>
      <c r="C28" s="29">
        <v>140000</v>
      </c>
      <c r="D28" s="16"/>
      <c r="E28" s="16">
        <f t="shared" si="0"/>
        <v>140000</v>
      </c>
    </row>
    <row r="29" spans="1:5" ht="15.75" customHeight="1">
      <c r="A29" s="49" t="s">
        <v>65</v>
      </c>
      <c r="B29" s="41" t="s">
        <v>66</v>
      </c>
      <c r="C29" s="26">
        <f>SUM(C30:C32)</f>
        <v>62762</v>
      </c>
      <c r="D29" s="26">
        <f>SUM(D30:D32)</f>
        <v>0</v>
      </c>
      <c r="E29" s="16">
        <f t="shared" si="0"/>
        <v>62762</v>
      </c>
    </row>
    <row r="30" spans="1:5" ht="15.75" customHeight="1">
      <c r="A30" s="49" t="s">
        <v>17</v>
      </c>
      <c r="B30" s="41" t="s">
        <v>68</v>
      </c>
      <c r="C30" s="29"/>
      <c r="D30" s="16"/>
      <c r="E30" s="16">
        <f t="shared" si="0"/>
        <v>0</v>
      </c>
    </row>
    <row r="31" spans="1:5" ht="15.75" customHeight="1">
      <c r="A31" s="49" t="s">
        <v>19</v>
      </c>
      <c r="B31" s="41" t="s">
        <v>77</v>
      </c>
      <c r="C31" s="29">
        <v>62762</v>
      </c>
      <c r="D31" s="16"/>
      <c r="E31" s="16">
        <f t="shared" si="0"/>
        <v>62762</v>
      </c>
    </row>
    <row r="32" spans="1:5" ht="15.75" customHeight="1">
      <c r="A32" s="49" t="s">
        <v>21</v>
      </c>
      <c r="B32" s="41" t="s">
        <v>78</v>
      </c>
      <c r="C32" s="29"/>
      <c r="D32" s="16"/>
      <c r="E32" s="16">
        <f t="shared" si="0"/>
        <v>0</v>
      </c>
    </row>
    <row r="33" spans="1:5" ht="15.75" customHeight="1">
      <c r="A33" s="49" t="s">
        <v>79</v>
      </c>
      <c r="B33" s="41" t="s">
        <v>80</v>
      </c>
      <c r="C33" s="29">
        <f>C34+C35+C36+C37+C38+C39</f>
        <v>1055000</v>
      </c>
      <c r="D33" s="29">
        <f>D34+D35+D36+D37+D38+D39</f>
        <v>0</v>
      </c>
      <c r="E33" s="16">
        <f t="shared" si="0"/>
        <v>1055000</v>
      </c>
    </row>
    <row r="34" spans="1:5" ht="15.75" customHeight="1">
      <c r="A34" s="49" t="s">
        <v>81</v>
      </c>
      <c r="B34" s="41" t="s">
        <v>134</v>
      </c>
      <c r="C34" s="26">
        <v>1050000</v>
      </c>
      <c r="D34" s="16"/>
      <c r="E34" s="16">
        <f t="shared" si="0"/>
        <v>1050000</v>
      </c>
    </row>
    <row r="35" spans="1:5" ht="15.75" customHeight="1">
      <c r="A35" s="49" t="s">
        <v>85</v>
      </c>
      <c r="B35" s="41" t="s">
        <v>86</v>
      </c>
      <c r="C35" s="26"/>
      <c r="D35" s="16"/>
      <c r="E35" s="16">
        <f t="shared" si="0"/>
        <v>0</v>
      </c>
    </row>
    <row r="36" spans="1:5" ht="15.75" customHeight="1">
      <c r="A36" s="50" t="s">
        <v>91</v>
      </c>
      <c r="B36" s="41" t="s">
        <v>92</v>
      </c>
      <c r="C36" s="26"/>
      <c r="D36" s="16"/>
      <c r="E36" s="16">
        <f t="shared" si="0"/>
        <v>0</v>
      </c>
    </row>
    <row r="37" spans="1:5" ht="15.75" customHeight="1">
      <c r="A37" s="50" t="s">
        <v>117</v>
      </c>
      <c r="B37" s="41" t="s">
        <v>118</v>
      </c>
      <c r="C37" s="29"/>
      <c r="D37" s="29"/>
      <c r="E37" s="16">
        <f t="shared" si="0"/>
        <v>0</v>
      </c>
    </row>
    <row r="38" spans="1:5" ht="15.75" customHeight="1">
      <c r="A38" s="50" t="s">
        <v>95</v>
      </c>
      <c r="B38" s="41" t="s">
        <v>96</v>
      </c>
      <c r="C38" s="29">
        <v>5000</v>
      </c>
      <c r="D38" s="29"/>
      <c r="E38" s="16">
        <f t="shared" si="0"/>
        <v>5000</v>
      </c>
    </row>
    <row r="39" spans="1:5" ht="15.75" customHeight="1">
      <c r="A39" s="50" t="s">
        <v>97</v>
      </c>
      <c r="B39" s="41" t="s">
        <v>98</v>
      </c>
      <c r="C39" s="26"/>
      <c r="D39" s="26"/>
      <c r="E39" s="16">
        <f t="shared" si="0"/>
        <v>0</v>
      </c>
    </row>
    <row r="40" spans="1:5" ht="15.75" customHeight="1">
      <c r="A40" s="50" t="s">
        <v>17</v>
      </c>
      <c r="B40" s="41" t="s">
        <v>119</v>
      </c>
      <c r="C40" s="26"/>
      <c r="D40" s="26"/>
      <c r="E40" s="16">
        <f t="shared" si="0"/>
        <v>0</v>
      </c>
    </row>
    <row r="41" spans="1:5" ht="15.75" customHeight="1">
      <c r="A41" s="50" t="s">
        <v>19</v>
      </c>
      <c r="B41" s="41" t="s">
        <v>99</v>
      </c>
      <c r="C41" s="29"/>
      <c r="D41" s="29"/>
      <c r="E41" s="16">
        <f t="shared" si="0"/>
        <v>0</v>
      </c>
    </row>
    <row r="42" spans="1:5" ht="15.75" customHeight="1">
      <c r="A42" s="50" t="s">
        <v>21</v>
      </c>
      <c r="B42" s="41" t="s">
        <v>98</v>
      </c>
      <c r="C42" s="29"/>
      <c r="D42" s="29"/>
      <c r="E42" s="16">
        <f t="shared" si="0"/>
        <v>0</v>
      </c>
    </row>
    <row r="43" spans="1:5">
      <c r="A43" s="51"/>
      <c r="B43" s="45"/>
      <c r="C43" s="34"/>
      <c r="D43" s="34" t="s">
        <v>103</v>
      </c>
      <c r="E43" s="51"/>
    </row>
  </sheetData>
  <mergeCells count="7">
    <mergeCell ref="A1:E1"/>
    <mergeCell ref="A2:B2"/>
    <mergeCell ref="C2:D2"/>
    <mergeCell ref="A3:A4"/>
    <mergeCell ref="B3:B4"/>
    <mergeCell ref="C3:D3"/>
    <mergeCell ref="E3:E4"/>
  </mergeCells>
  <phoneticPr fontId="1" type="noConversion"/>
  <dataValidations count="5">
    <dataValidation allowBlank="1" showInputMessage="1" showErrorMessage="1" prompt="本栏由“人员花名册04-1”中的“基本工资”自动生成" sqref="C13"/>
    <dataValidation allowBlank="1" showInputMessage="1" showErrorMessage="1" prompt="本栏乡镇站所不填报" sqref="C14"/>
    <dataValidation allowBlank="1" showInputMessage="1" showErrorMessage="1" prompt="本栏由“人员花名册04-1”表中站所在职“五项保险费”自动生成" sqref="C16:C19"/>
    <dataValidation allowBlank="1" showInputMessage="1" showErrorMessage="1" prompt="本栏应与“公务补贴表”中的有关数据一致" sqref="C21 C23"/>
    <dataValidation allowBlank="1" showInputMessage="1" showErrorMessage="1" prompt="本栏由“乡镇自存人员花名册”表中的“退休费”和“退休人员津补贴”填报" sqref="C30"/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E43"/>
  <sheetViews>
    <sheetView workbookViewId="0">
      <selection activeCell="F34" sqref="F34"/>
    </sheetView>
  </sheetViews>
  <sheetFormatPr defaultRowHeight="13.5"/>
  <cols>
    <col min="1" max="1" width="11.25" customWidth="1"/>
    <col min="2" max="2" width="21.5" customWidth="1"/>
    <col min="3" max="3" width="13.75" customWidth="1"/>
    <col min="4" max="4" width="16.25" customWidth="1"/>
    <col min="5" max="5" width="14.25" customWidth="1"/>
  </cols>
  <sheetData>
    <row r="1" spans="1:5" ht="45.75" customHeight="1">
      <c r="A1" s="118" t="s">
        <v>179</v>
      </c>
      <c r="B1" s="118"/>
      <c r="C1" s="118"/>
      <c r="D1" s="118"/>
      <c r="E1" s="118"/>
    </row>
    <row r="2" spans="1:5" ht="26.25" customHeight="1">
      <c r="A2" s="106" t="s">
        <v>135</v>
      </c>
      <c r="B2" s="107"/>
      <c r="C2" s="108" t="s">
        <v>180</v>
      </c>
      <c r="D2" s="109"/>
      <c r="E2" s="37" t="s">
        <v>105</v>
      </c>
    </row>
    <row r="3" spans="1:5">
      <c r="A3" s="119" t="s">
        <v>2</v>
      </c>
      <c r="B3" s="112" t="s">
        <v>106</v>
      </c>
      <c r="C3" s="113" t="s">
        <v>107</v>
      </c>
      <c r="D3" s="113"/>
      <c r="E3" s="114" t="s">
        <v>7</v>
      </c>
    </row>
    <row r="4" spans="1:5">
      <c r="A4" s="120"/>
      <c r="B4" s="111"/>
      <c r="C4" s="16" t="s">
        <v>108</v>
      </c>
      <c r="D4" s="16" t="s">
        <v>109</v>
      </c>
      <c r="E4" s="114"/>
    </row>
    <row r="5" spans="1:5" ht="15.75" customHeight="1">
      <c r="A5" s="46"/>
      <c r="B5" s="38" t="s">
        <v>8</v>
      </c>
      <c r="C5" s="77">
        <f>C6+C7</f>
        <v>2044553</v>
      </c>
      <c r="D5" s="77">
        <f>D6+D7+D8+D9</f>
        <v>0</v>
      </c>
      <c r="E5" s="77">
        <f>C5+D5</f>
        <v>2044553</v>
      </c>
    </row>
    <row r="6" spans="1:5" ht="15.75" customHeight="1">
      <c r="A6" s="47" t="s">
        <v>13</v>
      </c>
      <c r="B6" s="39" t="s">
        <v>10</v>
      </c>
      <c r="C6" s="66">
        <v>2044553</v>
      </c>
      <c r="D6" s="66"/>
      <c r="E6" s="66">
        <f t="shared" ref="E6:E42" si="0">C6+D6</f>
        <v>2044553</v>
      </c>
    </row>
    <row r="7" spans="1:5" ht="15.75" customHeight="1">
      <c r="A7" s="47" t="s">
        <v>79</v>
      </c>
      <c r="B7" s="39" t="s">
        <v>136</v>
      </c>
      <c r="C7" s="66"/>
      <c r="D7" s="66"/>
      <c r="E7" s="66">
        <f t="shared" si="0"/>
        <v>0</v>
      </c>
    </row>
    <row r="8" spans="1:5" ht="15.75" customHeight="1">
      <c r="A8" s="47" t="s">
        <v>137</v>
      </c>
      <c r="B8" s="39" t="s">
        <v>110</v>
      </c>
      <c r="C8" s="66"/>
      <c r="D8" s="66"/>
      <c r="E8" s="66">
        <f t="shared" si="0"/>
        <v>0</v>
      </c>
    </row>
    <row r="9" spans="1:5" ht="15.75" customHeight="1">
      <c r="A9" s="47" t="s">
        <v>81</v>
      </c>
      <c r="B9" s="39" t="s">
        <v>126</v>
      </c>
      <c r="C9" s="66"/>
      <c r="D9" s="66"/>
      <c r="E9" s="66">
        <f t="shared" si="0"/>
        <v>0</v>
      </c>
    </row>
    <row r="10" spans="1:5" ht="15.75" customHeight="1">
      <c r="A10" s="47" t="s">
        <v>85</v>
      </c>
      <c r="B10" s="39" t="s">
        <v>127</v>
      </c>
      <c r="C10" s="66"/>
      <c r="D10" s="66"/>
      <c r="E10" s="66">
        <f t="shared" si="0"/>
        <v>0</v>
      </c>
    </row>
    <row r="11" spans="1:5" ht="15.75" customHeight="1">
      <c r="A11" s="52"/>
      <c r="B11" s="38" t="s">
        <v>12</v>
      </c>
      <c r="C11" s="82">
        <f>C12</f>
        <v>2044553</v>
      </c>
      <c r="D11" s="82">
        <f>D12+D37</f>
        <v>0</v>
      </c>
      <c r="E11" s="77">
        <f t="shared" si="0"/>
        <v>2044553</v>
      </c>
    </row>
    <row r="12" spans="1:5" ht="15.75" customHeight="1">
      <c r="A12" s="49" t="s">
        <v>13</v>
      </c>
      <c r="B12" s="41" t="s">
        <v>14</v>
      </c>
      <c r="C12" s="26">
        <f>C13+C21+C32+C37</f>
        <v>2044553</v>
      </c>
      <c r="D12" s="26">
        <f>D13+D21+D32</f>
        <v>0</v>
      </c>
      <c r="E12" s="16">
        <f t="shared" si="0"/>
        <v>2044553</v>
      </c>
    </row>
    <row r="13" spans="1:5" ht="15.75" customHeight="1">
      <c r="A13" s="49" t="s">
        <v>15</v>
      </c>
      <c r="B13" s="41" t="s">
        <v>16</v>
      </c>
      <c r="C13" s="26">
        <f>SUM(C14:C20)</f>
        <v>1132078</v>
      </c>
      <c r="D13" s="26">
        <f>SUM(D14:D17)</f>
        <v>0</v>
      </c>
      <c r="E13" s="16">
        <f t="shared" si="0"/>
        <v>1132078</v>
      </c>
    </row>
    <row r="14" spans="1:5" ht="15.75" customHeight="1">
      <c r="A14" s="49" t="s">
        <v>17</v>
      </c>
      <c r="B14" s="41" t="s">
        <v>18</v>
      </c>
      <c r="C14" s="29">
        <v>416340</v>
      </c>
      <c r="D14" s="29"/>
      <c r="E14" s="16">
        <f t="shared" si="0"/>
        <v>416340</v>
      </c>
    </row>
    <row r="15" spans="1:5" ht="15.75" customHeight="1">
      <c r="A15" s="49" t="s">
        <v>19</v>
      </c>
      <c r="B15" s="41" t="s">
        <v>20</v>
      </c>
      <c r="C15" s="29">
        <v>194244</v>
      </c>
      <c r="D15" s="29"/>
      <c r="E15" s="16">
        <f t="shared" si="0"/>
        <v>194244</v>
      </c>
    </row>
    <row r="16" spans="1:5" ht="15.75" customHeight="1">
      <c r="A16" s="49" t="s">
        <v>21</v>
      </c>
      <c r="B16" s="41" t="s">
        <v>22</v>
      </c>
      <c r="C16" s="29">
        <v>154000</v>
      </c>
      <c r="D16" s="29"/>
      <c r="E16" s="16">
        <f t="shared" si="0"/>
        <v>154000</v>
      </c>
    </row>
    <row r="17" spans="1:5" ht="15.75" customHeight="1">
      <c r="A17" s="49" t="s">
        <v>23</v>
      </c>
      <c r="B17" s="41" t="s">
        <v>24</v>
      </c>
      <c r="C17" s="29">
        <v>221246</v>
      </c>
      <c r="D17" s="29"/>
      <c r="E17" s="16">
        <f t="shared" si="0"/>
        <v>221246</v>
      </c>
    </row>
    <row r="18" spans="1:5" ht="15.75" customHeight="1">
      <c r="A18" s="49"/>
      <c r="B18" s="41" t="s">
        <v>158</v>
      </c>
      <c r="C18" s="29">
        <v>36960</v>
      </c>
      <c r="D18" s="29"/>
      <c r="E18" s="70">
        <f t="shared" si="0"/>
        <v>36960</v>
      </c>
    </row>
    <row r="19" spans="1:5" ht="15.75" customHeight="1">
      <c r="A19" s="49" t="s">
        <v>25</v>
      </c>
      <c r="B19" s="30" t="s">
        <v>111</v>
      </c>
      <c r="C19" s="29">
        <v>91788</v>
      </c>
      <c r="D19" s="29"/>
      <c r="E19" s="16">
        <f t="shared" si="0"/>
        <v>91788</v>
      </c>
    </row>
    <row r="20" spans="1:5" ht="15.75" customHeight="1">
      <c r="A20" s="49" t="s">
        <v>27</v>
      </c>
      <c r="B20" s="41" t="s">
        <v>30</v>
      </c>
      <c r="C20" s="29">
        <v>17500</v>
      </c>
      <c r="D20" s="29"/>
      <c r="E20" s="16">
        <f t="shared" si="0"/>
        <v>17500</v>
      </c>
    </row>
    <row r="21" spans="1:5" ht="15.75" customHeight="1">
      <c r="A21" s="49" t="s">
        <v>31</v>
      </c>
      <c r="B21" s="41" t="s">
        <v>32</v>
      </c>
      <c r="C21" s="26">
        <f>SUM(C22:C31)</f>
        <v>100950</v>
      </c>
      <c r="D21" s="26">
        <f>SUM(D22:D31)</f>
        <v>0</v>
      </c>
      <c r="E21" s="16">
        <f t="shared" si="0"/>
        <v>100950</v>
      </c>
    </row>
    <row r="22" spans="1:5" ht="15.75" customHeight="1">
      <c r="A22" s="49" t="s">
        <v>17</v>
      </c>
      <c r="B22" s="41" t="s">
        <v>33</v>
      </c>
      <c r="C22" s="29">
        <v>54386</v>
      </c>
      <c r="D22" s="29"/>
      <c r="E22" s="16">
        <f t="shared" si="0"/>
        <v>54386</v>
      </c>
    </row>
    <row r="23" spans="1:5" ht="15.75" customHeight="1">
      <c r="A23" s="49" t="s">
        <v>19</v>
      </c>
      <c r="B23" s="10" t="s">
        <v>159</v>
      </c>
      <c r="C23" s="29">
        <v>9640</v>
      </c>
      <c r="D23" s="29"/>
      <c r="E23" s="16">
        <f t="shared" si="0"/>
        <v>9640</v>
      </c>
    </row>
    <row r="24" spans="1:5" ht="15.75" customHeight="1">
      <c r="A24" s="49" t="s">
        <v>21</v>
      </c>
      <c r="B24" s="10" t="s">
        <v>42</v>
      </c>
      <c r="C24" s="29"/>
      <c r="D24" s="29"/>
      <c r="E24" s="16">
        <f t="shared" si="0"/>
        <v>0</v>
      </c>
    </row>
    <row r="25" spans="1:5" ht="15.75" customHeight="1">
      <c r="A25" s="49" t="s">
        <v>121</v>
      </c>
      <c r="B25" s="41" t="s">
        <v>51</v>
      </c>
      <c r="C25" s="29"/>
      <c r="D25" s="29"/>
      <c r="E25" s="16">
        <f t="shared" si="0"/>
        <v>0</v>
      </c>
    </row>
    <row r="26" spans="1:5" ht="15.75" customHeight="1">
      <c r="A26" s="49" t="s">
        <v>122</v>
      </c>
      <c r="B26" s="41" t="s">
        <v>145</v>
      </c>
      <c r="C26" s="29"/>
      <c r="D26" s="29"/>
      <c r="E26" s="16">
        <f t="shared" si="0"/>
        <v>0</v>
      </c>
    </row>
    <row r="27" spans="1:5" ht="15.75" customHeight="1">
      <c r="A27" s="49" t="s">
        <v>123</v>
      </c>
      <c r="B27" s="43" t="s">
        <v>56</v>
      </c>
      <c r="C27" s="29">
        <v>14048</v>
      </c>
      <c r="D27" s="29"/>
      <c r="E27" s="16">
        <f t="shared" si="0"/>
        <v>14048</v>
      </c>
    </row>
    <row r="28" spans="1:5" ht="15.75" customHeight="1">
      <c r="A28" s="49" t="s">
        <v>124</v>
      </c>
      <c r="B28" s="43" t="s">
        <v>116</v>
      </c>
      <c r="C28" s="29">
        <v>17560</v>
      </c>
      <c r="D28" s="29"/>
      <c r="E28" s="16">
        <f t="shared" si="0"/>
        <v>17560</v>
      </c>
    </row>
    <row r="29" spans="1:5" ht="15.75" customHeight="1">
      <c r="A29" s="49" t="s">
        <v>125</v>
      </c>
      <c r="B29" s="41" t="s">
        <v>112</v>
      </c>
      <c r="C29" s="29"/>
      <c r="D29" s="29"/>
      <c r="E29" s="16">
        <f t="shared" si="0"/>
        <v>0</v>
      </c>
    </row>
    <row r="30" spans="1:5" ht="15.75" customHeight="1">
      <c r="A30" s="49" t="s">
        <v>139</v>
      </c>
      <c r="B30" s="30" t="s">
        <v>113</v>
      </c>
      <c r="C30" s="29"/>
      <c r="D30" s="29"/>
      <c r="E30" s="16">
        <f t="shared" si="0"/>
        <v>0</v>
      </c>
    </row>
    <row r="31" spans="1:5" ht="15.75" customHeight="1">
      <c r="A31" s="49" t="s">
        <v>140</v>
      </c>
      <c r="B31" s="41" t="s">
        <v>64</v>
      </c>
      <c r="C31" s="29">
        <v>5316</v>
      </c>
      <c r="D31" s="29"/>
      <c r="E31" s="16">
        <f t="shared" si="0"/>
        <v>5316</v>
      </c>
    </row>
    <row r="32" spans="1:5" ht="15.75" customHeight="1">
      <c r="A32" s="49" t="s">
        <v>65</v>
      </c>
      <c r="B32" s="41" t="s">
        <v>66</v>
      </c>
      <c r="C32" s="26">
        <f>SUM(C33:C36)</f>
        <v>93525</v>
      </c>
      <c r="D32" s="26">
        <f>SUM(D33:D36)</f>
        <v>0</v>
      </c>
      <c r="E32" s="26">
        <f>SUM(E33:E36)</f>
        <v>9240</v>
      </c>
    </row>
    <row r="33" spans="1:5" ht="15.75" customHeight="1">
      <c r="A33" s="49" t="s">
        <v>17</v>
      </c>
      <c r="B33" s="41" t="s">
        <v>141</v>
      </c>
      <c r="C33" s="29">
        <v>9240</v>
      </c>
      <c r="D33" s="29"/>
      <c r="E33" s="16">
        <f t="shared" si="0"/>
        <v>9240</v>
      </c>
    </row>
    <row r="34" spans="1:5" ht="15.75" customHeight="1">
      <c r="A34" s="49" t="s">
        <v>19</v>
      </c>
      <c r="B34" s="41" t="s">
        <v>68</v>
      </c>
      <c r="C34" s="29"/>
      <c r="D34" s="29"/>
      <c r="E34" s="16">
        <f t="shared" si="0"/>
        <v>0</v>
      </c>
    </row>
    <row r="35" spans="1:5" ht="15.75" customHeight="1">
      <c r="A35" s="49" t="s">
        <v>21</v>
      </c>
      <c r="B35" s="41" t="s">
        <v>77</v>
      </c>
      <c r="C35" s="29">
        <v>84285</v>
      </c>
      <c r="D35" s="29"/>
      <c r="E35" s="16"/>
    </row>
    <row r="36" spans="1:5" ht="15.75" customHeight="1">
      <c r="A36" s="49" t="s">
        <v>23</v>
      </c>
      <c r="B36" s="41" t="s">
        <v>78</v>
      </c>
      <c r="C36" s="29"/>
      <c r="D36" s="29"/>
      <c r="E36" s="16">
        <f t="shared" si="0"/>
        <v>0</v>
      </c>
    </row>
    <row r="37" spans="1:5" ht="15.75" customHeight="1">
      <c r="A37" s="49" t="s">
        <v>79</v>
      </c>
      <c r="B37" s="41" t="s">
        <v>80</v>
      </c>
      <c r="C37" s="29">
        <f>C38+C39</f>
        <v>718000</v>
      </c>
      <c r="D37" s="29">
        <f>D38+D39</f>
        <v>0</v>
      </c>
      <c r="E37" s="16">
        <f t="shared" si="0"/>
        <v>718000</v>
      </c>
    </row>
    <row r="38" spans="1:5" ht="15.75" customHeight="1">
      <c r="A38" s="50" t="s">
        <v>81</v>
      </c>
      <c r="B38" s="41" t="s">
        <v>96</v>
      </c>
      <c r="C38" s="29">
        <v>18000</v>
      </c>
      <c r="D38" s="29"/>
      <c r="E38" s="16">
        <f t="shared" si="0"/>
        <v>18000</v>
      </c>
    </row>
    <row r="39" spans="1:5" ht="15.75" customHeight="1">
      <c r="A39" s="50" t="s">
        <v>85</v>
      </c>
      <c r="B39" s="41" t="s">
        <v>142</v>
      </c>
      <c r="C39" s="26">
        <v>700000</v>
      </c>
      <c r="D39" s="26"/>
      <c r="E39" s="16">
        <f t="shared" si="0"/>
        <v>700000</v>
      </c>
    </row>
    <row r="40" spans="1:5" ht="15.75" customHeight="1">
      <c r="A40" s="50" t="s">
        <v>17</v>
      </c>
      <c r="B40" s="41" t="s">
        <v>119</v>
      </c>
      <c r="C40" s="26"/>
      <c r="D40" s="26"/>
      <c r="E40" s="16">
        <f t="shared" si="0"/>
        <v>0</v>
      </c>
    </row>
    <row r="41" spans="1:5" ht="15.75" customHeight="1">
      <c r="A41" s="50" t="s">
        <v>19</v>
      </c>
      <c r="B41" s="41" t="s">
        <v>99</v>
      </c>
      <c r="C41" s="29"/>
      <c r="D41" s="29"/>
      <c r="E41" s="16">
        <f t="shared" si="0"/>
        <v>0</v>
      </c>
    </row>
    <row r="42" spans="1:5" ht="15.75" customHeight="1">
      <c r="A42" s="50" t="s">
        <v>21</v>
      </c>
      <c r="B42" s="41" t="s">
        <v>98</v>
      </c>
      <c r="C42" s="29"/>
      <c r="D42" s="29"/>
      <c r="E42" s="16">
        <f t="shared" si="0"/>
        <v>0</v>
      </c>
    </row>
    <row r="43" spans="1:5">
      <c r="A43" s="53"/>
      <c r="B43" s="54"/>
      <c r="C43" s="34"/>
      <c r="D43" s="34" t="s">
        <v>103</v>
      </c>
      <c r="E43" s="35"/>
    </row>
  </sheetData>
  <mergeCells count="7">
    <mergeCell ref="A1:E1"/>
    <mergeCell ref="A2:B2"/>
    <mergeCell ref="C2:D2"/>
    <mergeCell ref="A3:A4"/>
    <mergeCell ref="B3:B4"/>
    <mergeCell ref="C3:D3"/>
    <mergeCell ref="E3:E4"/>
  </mergeCells>
  <phoneticPr fontId="1" type="noConversion"/>
  <dataValidations count="6">
    <dataValidation allowBlank="1" showInputMessage="1" showErrorMessage="1" prompt="本栏由“人员花名册04-1”中的“基本工资”自动生成" sqref="C14:D14"/>
    <dataValidation allowBlank="1" showInputMessage="1" showErrorMessage="1" prompt="本栏由“人员花名册04-1”表中站所在职“五项保险费”自动生成" sqref="C17:D20"/>
    <dataValidation allowBlank="1" showInputMessage="1" showErrorMessage="1" prompt="本栏应与“公务补贴表”中的有关数据一致" sqref="C22:D22"/>
    <dataValidation allowBlank="1" showInputMessage="1" showErrorMessage="1" prompt="本栏由“乡镇自存人员花名册”表中的“退休费”和“退休人员津补贴”填报" sqref="C34:D36"/>
    <dataValidation allowBlank="1" showInputMessage="1" showErrorMessage="1" prompt="本栏由“乡镇自存人员花名册”表中的“离休费”和“离休人员津补贴”填报" sqref="C33:D33"/>
    <dataValidation allowBlank="1" showInputMessage="1" showErrorMessage="1" prompt="本栏乡镇站所不填报" sqref="C15:D16"/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6"/>
  <sheetViews>
    <sheetView tabSelected="1" workbookViewId="0">
      <selection activeCell="C30" sqref="C30"/>
    </sheetView>
  </sheetViews>
  <sheetFormatPr defaultRowHeight="13.5"/>
  <cols>
    <col min="1" max="1" width="9.5" customWidth="1"/>
    <col min="2" max="2" width="22.625" customWidth="1"/>
    <col min="3" max="3" width="13.25" customWidth="1"/>
    <col min="4" max="4" width="15.375" customWidth="1"/>
    <col min="5" max="5" width="15.5" customWidth="1"/>
  </cols>
  <sheetData>
    <row r="1" spans="1:5" ht="29.25" customHeight="1">
      <c r="A1" s="118" t="s">
        <v>181</v>
      </c>
      <c r="B1" s="118"/>
      <c r="C1" s="118"/>
      <c r="D1" s="118"/>
      <c r="E1" s="118"/>
    </row>
    <row r="2" spans="1:5" ht="14.25" customHeight="1">
      <c r="A2" s="106" t="s">
        <v>104</v>
      </c>
      <c r="B2" s="107"/>
      <c r="C2" s="108" t="s">
        <v>182</v>
      </c>
      <c r="D2" s="109"/>
      <c r="E2" s="55" t="s">
        <v>105</v>
      </c>
    </row>
    <row r="3" spans="1:5" ht="20.100000000000001" customHeight="1">
      <c r="A3" s="110" t="s">
        <v>2</v>
      </c>
      <c r="B3" s="112" t="s">
        <v>106</v>
      </c>
      <c r="C3" s="113" t="s">
        <v>107</v>
      </c>
      <c r="D3" s="113"/>
      <c r="E3" s="114" t="s">
        <v>7</v>
      </c>
    </row>
    <row r="4" spans="1:5" ht="20.100000000000001" customHeight="1">
      <c r="A4" s="111"/>
      <c r="B4" s="111"/>
      <c r="C4" s="16" t="s">
        <v>108</v>
      </c>
      <c r="D4" s="16" t="s">
        <v>109</v>
      </c>
      <c r="E4" s="114"/>
    </row>
    <row r="5" spans="1:5" ht="20.100000000000001" customHeight="1">
      <c r="A5" s="17"/>
      <c r="B5" s="38" t="s">
        <v>8</v>
      </c>
      <c r="C5" s="77">
        <f>C6+C7</f>
        <v>1731351</v>
      </c>
      <c r="D5" s="82">
        <f>D6+D7</f>
        <v>300000</v>
      </c>
      <c r="E5" s="56">
        <f>C5+D5</f>
        <v>2031351</v>
      </c>
    </row>
    <row r="6" spans="1:5" ht="20.100000000000001" customHeight="1">
      <c r="A6" s="16" t="s">
        <v>13</v>
      </c>
      <c r="B6" s="39" t="s">
        <v>10</v>
      </c>
      <c r="C6" s="16">
        <v>1731351</v>
      </c>
      <c r="D6" s="18"/>
      <c r="E6" s="56">
        <f>C6+D6</f>
        <v>1731351</v>
      </c>
    </row>
    <row r="7" spans="1:5" ht="20.100000000000001" customHeight="1">
      <c r="A7" s="16" t="s">
        <v>79</v>
      </c>
      <c r="B7" s="39" t="s">
        <v>110</v>
      </c>
      <c r="C7" s="16">
        <f>C8+C9</f>
        <v>0</v>
      </c>
      <c r="D7" s="91">
        <f>D8+D9</f>
        <v>300000</v>
      </c>
      <c r="E7" s="56">
        <f t="shared" ref="E7:E35" si="0">C7+D7</f>
        <v>300000</v>
      </c>
    </row>
    <row r="8" spans="1:5" ht="20.100000000000001" customHeight="1">
      <c r="A8" s="16" t="s">
        <v>81</v>
      </c>
      <c r="B8" s="39" t="s">
        <v>126</v>
      </c>
      <c r="C8" s="16"/>
      <c r="D8" s="16">
        <v>300000</v>
      </c>
      <c r="E8" s="56">
        <f t="shared" si="0"/>
        <v>300000</v>
      </c>
    </row>
    <row r="9" spans="1:5" ht="20.100000000000001" customHeight="1">
      <c r="A9" s="16" t="s">
        <v>85</v>
      </c>
      <c r="B9" s="39" t="s">
        <v>127</v>
      </c>
      <c r="C9" s="16"/>
      <c r="D9" s="16"/>
      <c r="E9" s="56">
        <f t="shared" si="0"/>
        <v>0</v>
      </c>
    </row>
    <row r="10" spans="1:5" ht="20.100000000000001" customHeight="1">
      <c r="A10" s="57"/>
      <c r="B10" s="58" t="s">
        <v>12</v>
      </c>
      <c r="C10" s="26">
        <f>C11</f>
        <v>2031351</v>
      </c>
      <c r="D10" s="26">
        <f>D11+D32</f>
        <v>0</v>
      </c>
      <c r="E10" s="56">
        <f t="shared" si="0"/>
        <v>2031351</v>
      </c>
    </row>
    <row r="11" spans="1:5" ht="20.100000000000001" customHeight="1">
      <c r="A11" s="27" t="s">
        <v>13</v>
      </c>
      <c r="B11" s="41" t="s">
        <v>14</v>
      </c>
      <c r="C11" s="26">
        <f>C12+C19+C30+C32</f>
        <v>2031351</v>
      </c>
      <c r="D11" s="26">
        <f>D12+D19+D30</f>
        <v>0</v>
      </c>
      <c r="E11" s="56">
        <f t="shared" si="0"/>
        <v>2031351</v>
      </c>
    </row>
    <row r="12" spans="1:5" ht="20.100000000000001" customHeight="1">
      <c r="A12" s="27" t="s">
        <v>15</v>
      </c>
      <c r="B12" s="43" t="s">
        <v>16</v>
      </c>
      <c r="C12" s="26">
        <f>SUM(C13:C18)</f>
        <v>1070774</v>
      </c>
      <c r="D12" s="26">
        <f>SUM(D13:D18)</f>
        <v>0</v>
      </c>
      <c r="E12" s="56">
        <f t="shared" si="0"/>
        <v>1070774</v>
      </c>
    </row>
    <row r="13" spans="1:5" ht="20.100000000000001" customHeight="1">
      <c r="A13" s="27" t="s">
        <v>17</v>
      </c>
      <c r="B13" s="43" t="s">
        <v>18</v>
      </c>
      <c r="C13" s="16">
        <v>394260</v>
      </c>
      <c r="D13" s="16"/>
      <c r="E13" s="56">
        <f t="shared" si="0"/>
        <v>394260</v>
      </c>
    </row>
    <row r="14" spans="1:5" ht="20.100000000000001" customHeight="1">
      <c r="A14" s="27" t="s">
        <v>19</v>
      </c>
      <c r="B14" s="43" t="s">
        <v>20</v>
      </c>
      <c r="C14" s="16">
        <v>185556</v>
      </c>
      <c r="D14" s="16"/>
      <c r="E14" s="56">
        <f t="shared" si="0"/>
        <v>185556</v>
      </c>
    </row>
    <row r="15" spans="1:5" ht="20.100000000000001" customHeight="1">
      <c r="A15" s="27"/>
      <c r="B15" s="43" t="s">
        <v>160</v>
      </c>
      <c r="C15" s="70">
        <v>154000</v>
      </c>
      <c r="D15" s="70"/>
      <c r="E15" s="70">
        <v>154000</v>
      </c>
    </row>
    <row r="16" spans="1:5" ht="20.100000000000001" customHeight="1">
      <c r="A16" s="31" t="s">
        <v>121</v>
      </c>
      <c r="B16" s="30" t="s">
        <v>111</v>
      </c>
      <c r="C16" s="16">
        <v>89244</v>
      </c>
      <c r="D16" s="16"/>
      <c r="E16" s="70">
        <v>89244</v>
      </c>
    </row>
    <row r="17" spans="1:5" ht="20.100000000000001" customHeight="1">
      <c r="A17" s="31"/>
      <c r="B17" s="30" t="s">
        <v>158</v>
      </c>
      <c r="C17" s="70">
        <v>36960</v>
      </c>
      <c r="D17" s="70"/>
      <c r="E17" s="70">
        <v>36960</v>
      </c>
    </row>
    <row r="18" spans="1:5" ht="20.100000000000001" customHeight="1">
      <c r="A18" s="31" t="s">
        <v>123</v>
      </c>
      <c r="B18" s="43" t="s">
        <v>24</v>
      </c>
      <c r="C18" s="16">
        <v>210754</v>
      </c>
      <c r="D18" s="16"/>
      <c r="E18" s="56">
        <f t="shared" si="0"/>
        <v>210754</v>
      </c>
    </row>
    <row r="19" spans="1:5" ht="20.100000000000001" customHeight="1">
      <c r="A19" s="27" t="s">
        <v>31</v>
      </c>
      <c r="B19" s="43" t="s">
        <v>32</v>
      </c>
      <c r="C19" s="26">
        <f>SUM(C20:C29)</f>
        <v>872290</v>
      </c>
      <c r="D19" s="26">
        <f>SUM(D20:D29)</f>
        <v>0</v>
      </c>
      <c r="E19" s="56">
        <f t="shared" si="0"/>
        <v>872290</v>
      </c>
    </row>
    <row r="20" spans="1:5" ht="20.100000000000001" customHeight="1">
      <c r="A20" s="27" t="s">
        <v>17</v>
      </c>
      <c r="B20" s="43" t="s">
        <v>33</v>
      </c>
      <c r="C20" s="16">
        <v>35342</v>
      </c>
      <c r="D20" s="16"/>
      <c r="E20" s="56">
        <f t="shared" si="0"/>
        <v>35342</v>
      </c>
    </row>
    <row r="21" spans="1:5" ht="20.100000000000001" customHeight="1">
      <c r="A21" s="27"/>
      <c r="B21" s="43" t="s">
        <v>159</v>
      </c>
      <c r="C21" s="70">
        <v>17150</v>
      </c>
      <c r="D21" s="70"/>
      <c r="E21" s="56">
        <v>17150</v>
      </c>
    </row>
    <row r="22" spans="1:5" ht="20.100000000000001" customHeight="1">
      <c r="A22" s="27" t="s">
        <v>19</v>
      </c>
      <c r="B22" s="43" t="s">
        <v>143</v>
      </c>
      <c r="C22" s="16">
        <v>450</v>
      </c>
      <c r="D22" s="16"/>
      <c r="E22" s="56">
        <f t="shared" si="0"/>
        <v>450</v>
      </c>
    </row>
    <row r="23" spans="1:5" ht="20.100000000000001" customHeight="1">
      <c r="A23" s="27" t="s">
        <v>25</v>
      </c>
      <c r="B23" s="10" t="s">
        <v>161</v>
      </c>
      <c r="C23" s="16">
        <v>3680</v>
      </c>
      <c r="D23" s="16"/>
      <c r="E23" s="56">
        <f t="shared" si="0"/>
        <v>3680</v>
      </c>
    </row>
    <row r="24" spans="1:5" ht="20.100000000000001" customHeight="1">
      <c r="A24" s="27"/>
      <c r="B24" s="10" t="s">
        <v>144</v>
      </c>
      <c r="C24" s="16">
        <v>86690</v>
      </c>
      <c r="D24" s="16"/>
      <c r="E24" s="56">
        <f t="shared" si="0"/>
        <v>86690</v>
      </c>
    </row>
    <row r="25" spans="1:5" ht="20.100000000000001" customHeight="1">
      <c r="A25" s="27"/>
      <c r="B25" s="10" t="s">
        <v>145</v>
      </c>
      <c r="C25" s="16">
        <v>683071</v>
      </c>
      <c r="D25" s="16"/>
      <c r="E25" s="56">
        <f t="shared" si="0"/>
        <v>683071</v>
      </c>
    </row>
    <row r="26" spans="1:5" ht="20.100000000000001" customHeight="1">
      <c r="A26" s="27" t="s">
        <v>27</v>
      </c>
      <c r="B26" s="30" t="s">
        <v>113</v>
      </c>
      <c r="C26" s="16"/>
      <c r="D26" s="16"/>
      <c r="E26" s="56">
        <f t="shared" si="0"/>
        <v>0</v>
      </c>
    </row>
    <row r="27" spans="1:5" ht="20.100000000000001" customHeight="1">
      <c r="A27" s="27" t="s">
        <v>29</v>
      </c>
      <c r="B27" s="43" t="s">
        <v>56</v>
      </c>
      <c r="C27" s="16">
        <v>13381</v>
      </c>
      <c r="D27" s="16"/>
      <c r="E27" s="56">
        <f t="shared" si="0"/>
        <v>13381</v>
      </c>
    </row>
    <row r="28" spans="1:5" ht="20.100000000000001" customHeight="1">
      <c r="A28" s="27"/>
      <c r="B28" s="43" t="s">
        <v>116</v>
      </c>
      <c r="C28" s="16">
        <v>16727</v>
      </c>
      <c r="D28" s="16"/>
      <c r="E28" s="56">
        <f t="shared" si="0"/>
        <v>16727</v>
      </c>
    </row>
    <row r="29" spans="1:5" ht="20.100000000000001" customHeight="1">
      <c r="A29" s="27" t="s">
        <v>38</v>
      </c>
      <c r="B29" s="43" t="s">
        <v>64</v>
      </c>
      <c r="C29" s="16">
        <v>15799</v>
      </c>
      <c r="D29" s="16"/>
      <c r="E29" s="56">
        <f t="shared" si="0"/>
        <v>15799</v>
      </c>
    </row>
    <row r="30" spans="1:5" ht="20.100000000000001" customHeight="1">
      <c r="A30" s="27" t="s">
        <v>65</v>
      </c>
      <c r="B30" s="43" t="s">
        <v>66</v>
      </c>
      <c r="C30" s="26">
        <f>SUM(C31:C31)</f>
        <v>80287</v>
      </c>
      <c r="D30" s="26">
        <f>SUM(D31:D31)</f>
        <v>0</v>
      </c>
      <c r="E30" s="56">
        <f t="shared" si="0"/>
        <v>80287</v>
      </c>
    </row>
    <row r="31" spans="1:5" ht="20.100000000000001" customHeight="1">
      <c r="A31" s="27" t="s">
        <v>19</v>
      </c>
      <c r="B31" s="32" t="s">
        <v>77</v>
      </c>
      <c r="C31" s="16">
        <v>80287</v>
      </c>
      <c r="D31" s="16"/>
      <c r="E31" s="56">
        <f t="shared" si="0"/>
        <v>80287</v>
      </c>
    </row>
    <row r="32" spans="1:5" ht="20.100000000000001" customHeight="1">
      <c r="A32" s="27" t="s">
        <v>79</v>
      </c>
      <c r="B32" s="43" t="s">
        <v>80</v>
      </c>
      <c r="C32" s="29">
        <f>C33+C34</f>
        <v>8000</v>
      </c>
      <c r="D32" s="29"/>
      <c r="E32" s="56">
        <f t="shared" si="0"/>
        <v>8000</v>
      </c>
    </row>
    <row r="33" spans="1:5" ht="20.100000000000001" customHeight="1">
      <c r="A33" s="33" t="s">
        <v>81</v>
      </c>
      <c r="B33" s="43" t="s">
        <v>96</v>
      </c>
      <c r="C33" s="16">
        <v>8000</v>
      </c>
      <c r="D33" s="16"/>
      <c r="E33" s="56">
        <f t="shared" si="0"/>
        <v>8000</v>
      </c>
    </row>
    <row r="34" spans="1:5" ht="20.100000000000001" customHeight="1">
      <c r="A34" s="33" t="s">
        <v>85</v>
      </c>
      <c r="B34" s="43" t="s">
        <v>98</v>
      </c>
      <c r="C34" s="26">
        <f>C35</f>
        <v>0</v>
      </c>
      <c r="D34" s="16"/>
      <c r="E34" s="56">
        <f t="shared" si="0"/>
        <v>0</v>
      </c>
    </row>
    <row r="35" spans="1:5" ht="20.100000000000001" customHeight="1">
      <c r="A35" s="33" t="s">
        <v>17</v>
      </c>
      <c r="B35" s="43" t="s">
        <v>98</v>
      </c>
      <c r="C35" s="16"/>
      <c r="D35" s="16"/>
      <c r="E35" s="56">
        <f t="shared" si="0"/>
        <v>0</v>
      </c>
    </row>
    <row r="36" spans="1:5" ht="20.100000000000001" customHeight="1">
      <c r="A36" s="51"/>
      <c r="B36" s="45" t="s">
        <v>102</v>
      </c>
      <c r="C36" s="34"/>
      <c r="D36" s="59" t="s">
        <v>103</v>
      </c>
      <c r="E36" s="60"/>
    </row>
  </sheetData>
  <mergeCells count="7">
    <mergeCell ref="A1:E1"/>
    <mergeCell ref="A2:B2"/>
    <mergeCell ref="C2:D2"/>
    <mergeCell ref="A3:A4"/>
    <mergeCell ref="B3:B4"/>
    <mergeCell ref="C3:D3"/>
    <mergeCell ref="E3:E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36"/>
  <sheetViews>
    <sheetView workbookViewId="0">
      <selection activeCell="D41" sqref="D41"/>
    </sheetView>
  </sheetViews>
  <sheetFormatPr defaultRowHeight="13.5"/>
  <cols>
    <col min="1" max="1" width="10.5" customWidth="1"/>
    <col min="2" max="2" width="24.625" customWidth="1"/>
    <col min="3" max="3" width="11.25" customWidth="1"/>
    <col min="4" max="4" width="17.625" customWidth="1"/>
    <col min="5" max="5" width="14.75" customWidth="1"/>
  </cols>
  <sheetData>
    <row r="1" spans="1:5" ht="35.25" customHeight="1">
      <c r="A1" s="118" t="s">
        <v>183</v>
      </c>
      <c r="B1" s="118"/>
      <c r="C1" s="118"/>
      <c r="D1" s="118"/>
      <c r="E1" s="118"/>
    </row>
    <row r="2" spans="1:5" ht="15.75" customHeight="1">
      <c r="A2" s="106" t="s">
        <v>104</v>
      </c>
      <c r="B2" s="107"/>
      <c r="C2" s="108" t="s">
        <v>171</v>
      </c>
      <c r="D2" s="109"/>
      <c r="E2" s="55" t="s">
        <v>105</v>
      </c>
    </row>
    <row r="3" spans="1:5" ht="13.5" customHeight="1">
      <c r="A3" s="110" t="s">
        <v>2</v>
      </c>
      <c r="B3" s="112" t="s">
        <v>106</v>
      </c>
      <c r="C3" s="113" t="s">
        <v>107</v>
      </c>
      <c r="D3" s="113"/>
      <c r="E3" s="114" t="s">
        <v>7</v>
      </c>
    </row>
    <row r="4" spans="1:5" ht="9.75" customHeight="1">
      <c r="A4" s="111"/>
      <c r="B4" s="111"/>
      <c r="C4" s="16" t="s">
        <v>108</v>
      </c>
      <c r="D4" s="16" t="s">
        <v>109</v>
      </c>
      <c r="E4" s="114"/>
    </row>
    <row r="5" spans="1:5" ht="20.100000000000001" customHeight="1">
      <c r="A5" s="19"/>
      <c r="B5" s="38" t="s">
        <v>8</v>
      </c>
      <c r="C5" s="77">
        <f>C7+C6</f>
        <v>421634</v>
      </c>
      <c r="D5" s="77">
        <f>D7+D6</f>
        <v>0</v>
      </c>
      <c r="E5" s="77">
        <f>C5+D5</f>
        <v>421634</v>
      </c>
    </row>
    <row r="6" spans="1:5" ht="20.100000000000001" customHeight="1">
      <c r="A6" s="27" t="s">
        <v>13</v>
      </c>
      <c r="B6" s="39" t="s">
        <v>10</v>
      </c>
      <c r="C6" s="66">
        <v>421634</v>
      </c>
      <c r="D6" s="80"/>
      <c r="E6" s="66">
        <f t="shared" ref="E6:E35" si="0">C6+D6</f>
        <v>421634</v>
      </c>
    </row>
    <row r="7" spans="1:5" ht="20.100000000000001" customHeight="1">
      <c r="A7" s="16" t="s">
        <v>79</v>
      </c>
      <c r="B7" s="39" t="s">
        <v>110</v>
      </c>
      <c r="C7" s="66">
        <f>C8+C9</f>
        <v>0</v>
      </c>
      <c r="D7" s="66">
        <v>0</v>
      </c>
      <c r="E7" s="66">
        <f t="shared" si="0"/>
        <v>0</v>
      </c>
    </row>
    <row r="8" spans="1:5" ht="20.100000000000001" customHeight="1">
      <c r="A8" s="16" t="s">
        <v>81</v>
      </c>
      <c r="B8" s="39" t="s">
        <v>126</v>
      </c>
      <c r="C8" s="66"/>
      <c r="D8" s="66">
        <v>0</v>
      </c>
      <c r="E8" s="66">
        <f t="shared" si="0"/>
        <v>0</v>
      </c>
    </row>
    <row r="9" spans="1:5" ht="20.100000000000001" customHeight="1">
      <c r="A9" s="16" t="s">
        <v>85</v>
      </c>
      <c r="B9" s="39" t="s">
        <v>127</v>
      </c>
      <c r="C9" s="66"/>
      <c r="D9" s="66"/>
      <c r="E9" s="66">
        <f t="shared" si="0"/>
        <v>0</v>
      </c>
    </row>
    <row r="10" spans="1:5" ht="20.100000000000001" customHeight="1">
      <c r="A10" s="23"/>
      <c r="B10" s="40" t="s">
        <v>12</v>
      </c>
      <c r="C10" s="78">
        <f>C11+C33</f>
        <v>421634</v>
      </c>
      <c r="D10" s="78">
        <f>D11+D33</f>
        <v>0</v>
      </c>
      <c r="E10" s="77">
        <f t="shared" si="0"/>
        <v>421634</v>
      </c>
    </row>
    <row r="11" spans="1:5" ht="20.100000000000001" customHeight="1">
      <c r="A11" s="27" t="s">
        <v>13</v>
      </c>
      <c r="B11" s="41" t="s">
        <v>14</v>
      </c>
      <c r="C11" s="26">
        <f>C12+C20+C31</f>
        <v>416634</v>
      </c>
      <c r="D11" s="26">
        <f>D12+D20+D31</f>
        <v>0</v>
      </c>
      <c r="E11" s="16">
        <f t="shared" si="0"/>
        <v>416634</v>
      </c>
    </row>
    <row r="12" spans="1:5" ht="20.100000000000001" customHeight="1">
      <c r="A12" s="27" t="s">
        <v>15</v>
      </c>
      <c r="B12" s="43" t="s">
        <v>16</v>
      </c>
      <c r="C12" s="26">
        <f>SUM(C13:C19)</f>
        <v>357006</v>
      </c>
      <c r="D12" s="26">
        <f>SUM(D13:D16)</f>
        <v>0</v>
      </c>
      <c r="E12" s="16">
        <f t="shared" si="0"/>
        <v>357006</v>
      </c>
    </row>
    <row r="13" spans="1:5" ht="20.100000000000001" customHeight="1">
      <c r="A13" s="27" t="s">
        <v>17</v>
      </c>
      <c r="B13" s="43" t="s">
        <v>18</v>
      </c>
      <c r="C13" s="16">
        <v>124272</v>
      </c>
      <c r="D13" s="16"/>
      <c r="E13" s="16">
        <f t="shared" si="0"/>
        <v>124272</v>
      </c>
    </row>
    <row r="14" spans="1:5" ht="20.100000000000001" customHeight="1">
      <c r="A14" s="27" t="s">
        <v>19</v>
      </c>
      <c r="B14" s="43" t="s">
        <v>20</v>
      </c>
      <c r="C14" s="16">
        <v>64680</v>
      </c>
      <c r="D14" s="16"/>
      <c r="E14" s="16">
        <f t="shared" si="0"/>
        <v>64680</v>
      </c>
    </row>
    <row r="15" spans="1:5" ht="20.100000000000001" customHeight="1">
      <c r="A15" s="27" t="s">
        <v>21</v>
      </c>
      <c r="B15" s="43" t="s">
        <v>22</v>
      </c>
      <c r="C15" s="16">
        <v>55000</v>
      </c>
      <c r="D15" s="16"/>
      <c r="E15" s="16">
        <f t="shared" si="0"/>
        <v>55000</v>
      </c>
    </row>
    <row r="16" spans="1:5" ht="20.100000000000001" customHeight="1">
      <c r="A16" s="27" t="s">
        <v>23</v>
      </c>
      <c r="B16" s="43" t="s">
        <v>24</v>
      </c>
      <c r="C16" s="16">
        <v>69182</v>
      </c>
      <c r="D16" s="16"/>
      <c r="E16" s="16">
        <f t="shared" si="0"/>
        <v>69182</v>
      </c>
    </row>
    <row r="17" spans="1:5" ht="20.100000000000001" customHeight="1">
      <c r="A17" s="27"/>
      <c r="B17" s="43" t="s">
        <v>158</v>
      </c>
      <c r="C17" s="70">
        <v>13200</v>
      </c>
      <c r="D17" s="70"/>
      <c r="E17" s="70">
        <f t="shared" si="0"/>
        <v>13200</v>
      </c>
    </row>
    <row r="18" spans="1:5" ht="20.100000000000001" customHeight="1">
      <c r="A18" s="27" t="s">
        <v>25</v>
      </c>
      <c r="B18" s="30" t="s">
        <v>128</v>
      </c>
      <c r="C18" s="16">
        <v>30672</v>
      </c>
      <c r="D18" s="16"/>
      <c r="E18" s="16">
        <f t="shared" si="0"/>
        <v>30672</v>
      </c>
    </row>
    <row r="19" spans="1:5" ht="20.100000000000001" customHeight="1">
      <c r="A19" s="27" t="s">
        <v>27</v>
      </c>
      <c r="B19" s="43" t="s">
        <v>30</v>
      </c>
      <c r="C19" s="16">
        <v>0</v>
      </c>
      <c r="D19" s="16"/>
      <c r="E19" s="16">
        <f t="shared" si="0"/>
        <v>0</v>
      </c>
    </row>
    <row r="20" spans="1:5" ht="20.100000000000001" customHeight="1">
      <c r="A20" s="27" t="s">
        <v>31</v>
      </c>
      <c r="B20" s="43" t="s">
        <v>32</v>
      </c>
      <c r="C20" s="26">
        <f>SUM(C21:C30)</f>
        <v>33273</v>
      </c>
      <c r="D20" s="26">
        <f>SUM(D21:D30)</f>
        <v>0</v>
      </c>
      <c r="E20" s="16">
        <f t="shared" si="0"/>
        <v>33273</v>
      </c>
    </row>
    <row r="21" spans="1:5" ht="20.100000000000001" customHeight="1">
      <c r="A21" s="27" t="s">
        <v>17</v>
      </c>
      <c r="B21" s="43" t="s">
        <v>33</v>
      </c>
      <c r="C21" s="16">
        <v>23390</v>
      </c>
      <c r="D21" s="16"/>
      <c r="E21" s="16">
        <f t="shared" si="0"/>
        <v>23390</v>
      </c>
    </row>
    <row r="22" spans="1:5" ht="20.100000000000001" customHeight="1">
      <c r="A22" s="27" t="s">
        <v>19</v>
      </c>
      <c r="B22" s="10" t="s">
        <v>39</v>
      </c>
      <c r="C22" s="16">
        <v>0</v>
      </c>
      <c r="D22" s="16"/>
      <c r="E22" s="16">
        <f t="shared" si="0"/>
        <v>0</v>
      </c>
    </row>
    <row r="23" spans="1:5" ht="20.100000000000001" customHeight="1">
      <c r="A23" s="27" t="s">
        <v>23</v>
      </c>
      <c r="B23" s="43" t="s">
        <v>51</v>
      </c>
      <c r="C23" s="16">
        <v>0</v>
      </c>
      <c r="D23" s="16"/>
      <c r="E23" s="16">
        <f t="shared" si="0"/>
        <v>0</v>
      </c>
    </row>
    <row r="24" spans="1:5" ht="20.100000000000001" customHeight="1">
      <c r="A24" s="27" t="s">
        <v>25</v>
      </c>
      <c r="B24" s="10" t="s">
        <v>42</v>
      </c>
      <c r="C24" s="16"/>
      <c r="D24" s="16"/>
      <c r="E24" s="16">
        <f t="shared" si="0"/>
        <v>0</v>
      </c>
    </row>
    <row r="25" spans="1:5" ht="20.100000000000001" customHeight="1">
      <c r="A25" s="27" t="s">
        <v>27</v>
      </c>
      <c r="B25" s="43" t="s">
        <v>37</v>
      </c>
      <c r="C25" s="16"/>
      <c r="D25" s="16"/>
      <c r="E25" s="16">
        <f t="shared" si="0"/>
        <v>0</v>
      </c>
    </row>
    <row r="26" spans="1:5" ht="20.100000000000001" customHeight="1">
      <c r="A26" s="27" t="s">
        <v>29</v>
      </c>
      <c r="B26" s="10" t="s">
        <v>49</v>
      </c>
      <c r="C26" s="16"/>
      <c r="D26" s="16"/>
      <c r="E26" s="16">
        <f t="shared" si="0"/>
        <v>0</v>
      </c>
    </row>
    <row r="27" spans="1:5" ht="20.100000000000001" customHeight="1">
      <c r="A27" s="27" t="s">
        <v>38</v>
      </c>
      <c r="B27" s="30" t="s">
        <v>130</v>
      </c>
      <c r="C27" s="16"/>
      <c r="D27" s="16"/>
      <c r="E27" s="16">
        <f t="shared" si="0"/>
        <v>0</v>
      </c>
    </row>
    <row r="28" spans="1:5" ht="20.100000000000001" customHeight="1">
      <c r="A28" s="31" t="s">
        <v>146</v>
      </c>
      <c r="B28" s="43" t="s">
        <v>56</v>
      </c>
      <c r="C28" s="16">
        <v>4392</v>
      </c>
      <c r="D28" s="16"/>
      <c r="E28" s="16">
        <f t="shared" si="0"/>
        <v>4392</v>
      </c>
    </row>
    <row r="29" spans="1:5" ht="20.100000000000001" customHeight="1">
      <c r="A29" s="31" t="s">
        <v>147</v>
      </c>
      <c r="B29" s="43" t="s">
        <v>162</v>
      </c>
      <c r="C29" s="16">
        <v>5491</v>
      </c>
      <c r="D29" s="16"/>
      <c r="E29" s="16">
        <f t="shared" si="0"/>
        <v>5491</v>
      </c>
    </row>
    <row r="30" spans="1:5" ht="20.100000000000001" customHeight="1">
      <c r="A30" s="31" t="s">
        <v>148</v>
      </c>
      <c r="B30" s="43" t="s">
        <v>64</v>
      </c>
      <c r="C30" s="16"/>
      <c r="D30" s="16"/>
      <c r="E30" s="16">
        <f t="shared" si="0"/>
        <v>0</v>
      </c>
    </row>
    <row r="31" spans="1:5" ht="20.100000000000001" customHeight="1">
      <c r="A31" s="27" t="s">
        <v>65</v>
      </c>
      <c r="B31" s="43" t="s">
        <v>66</v>
      </c>
      <c r="C31" s="26">
        <f>SUM(C32:C32)</f>
        <v>26355</v>
      </c>
      <c r="D31" s="26">
        <f>SUM(D32:D32)</f>
        <v>0</v>
      </c>
      <c r="E31" s="16">
        <f t="shared" si="0"/>
        <v>26355</v>
      </c>
    </row>
    <row r="32" spans="1:5" ht="20.100000000000001" customHeight="1">
      <c r="A32" s="27" t="s">
        <v>17</v>
      </c>
      <c r="B32" s="32" t="s">
        <v>77</v>
      </c>
      <c r="C32" s="16">
        <v>26355</v>
      </c>
      <c r="D32" s="16"/>
      <c r="E32" s="16">
        <f t="shared" si="0"/>
        <v>26355</v>
      </c>
    </row>
    <row r="33" spans="1:5" ht="20.100000000000001" customHeight="1">
      <c r="A33" s="27" t="s">
        <v>79</v>
      </c>
      <c r="B33" s="43" t="s">
        <v>80</v>
      </c>
      <c r="C33" s="29">
        <f>C34+C35</f>
        <v>5000</v>
      </c>
      <c r="D33" s="29">
        <f>D34</f>
        <v>0</v>
      </c>
      <c r="E33" s="16">
        <f t="shared" si="0"/>
        <v>5000</v>
      </c>
    </row>
    <row r="34" spans="1:5" ht="20.100000000000001" customHeight="1">
      <c r="A34" s="33" t="s">
        <v>81</v>
      </c>
      <c r="B34" s="43" t="s">
        <v>98</v>
      </c>
      <c r="C34" s="26">
        <v>0</v>
      </c>
      <c r="D34" s="26">
        <f>D35</f>
        <v>0</v>
      </c>
      <c r="E34" s="16">
        <f t="shared" si="0"/>
        <v>0</v>
      </c>
    </row>
    <row r="35" spans="1:5" ht="20.100000000000001" customHeight="1">
      <c r="A35" s="33" t="s">
        <v>163</v>
      </c>
      <c r="B35" s="43" t="s">
        <v>96</v>
      </c>
      <c r="C35" s="16">
        <v>5000</v>
      </c>
      <c r="D35" s="16"/>
      <c r="E35" s="16">
        <f t="shared" si="0"/>
        <v>5000</v>
      </c>
    </row>
    <row r="36" spans="1:5" ht="20.100000000000001" customHeight="1">
      <c r="A36" s="51"/>
      <c r="B36" s="45"/>
      <c r="C36" s="34"/>
      <c r="D36" s="59" t="s">
        <v>103</v>
      </c>
      <c r="E36" s="51"/>
    </row>
  </sheetData>
  <mergeCells count="7">
    <mergeCell ref="A1:E1"/>
    <mergeCell ref="A2:B2"/>
    <mergeCell ref="C2:D2"/>
    <mergeCell ref="A3:A4"/>
    <mergeCell ref="B3:B4"/>
    <mergeCell ref="C3:D3"/>
    <mergeCell ref="E3:E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2"/>
  <sheetViews>
    <sheetView workbookViewId="0">
      <selection activeCell="D17" sqref="D17"/>
    </sheetView>
  </sheetViews>
  <sheetFormatPr defaultRowHeight="13.5"/>
  <cols>
    <col min="1" max="1" width="9.5" customWidth="1"/>
    <col min="2" max="2" width="19.125" customWidth="1"/>
    <col min="3" max="3" width="12.25" customWidth="1"/>
    <col min="4" max="4" width="16.875" customWidth="1"/>
    <col min="5" max="5" width="14" customWidth="1"/>
  </cols>
  <sheetData>
    <row r="1" spans="1:5" ht="63.75" customHeight="1">
      <c r="A1" s="105" t="s">
        <v>178</v>
      </c>
      <c r="B1" s="105"/>
      <c r="C1" s="105"/>
      <c r="D1" s="105"/>
      <c r="E1" s="105"/>
    </row>
    <row r="2" spans="1:5" ht="28.5" customHeight="1">
      <c r="A2" s="106" t="s">
        <v>104</v>
      </c>
      <c r="B2" s="107"/>
      <c r="C2" s="108" t="s">
        <v>173</v>
      </c>
      <c r="D2" s="109"/>
      <c r="E2" s="37" t="s">
        <v>105</v>
      </c>
    </row>
    <row r="3" spans="1:5" ht="20.100000000000001" customHeight="1">
      <c r="A3" s="110" t="s">
        <v>2</v>
      </c>
      <c r="B3" s="112" t="s">
        <v>106</v>
      </c>
      <c r="C3" s="113" t="s">
        <v>107</v>
      </c>
      <c r="D3" s="113"/>
      <c r="E3" s="114" t="s">
        <v>7</v>
      </c>
    </row>
    <row r="4" spans="1:5" ht="20.100000000000001" customHeight="1">
      <c r="A4" s="111"/>
      <c r="B4" s="111"/>
      <c r="C4" s="16" t="s">
        <v>108</v>
      </c>
      <c r="D4" s="16" t="s">
        <v>109</v>
      </c>
      <c r="E4" s="114"/>
    </row>
    <row r="5" spans="1:5" ht="20.100000000000001" customHeight="1">
      <c r="A5" s="17"/>
      <c r="B5" s="38" t="s">
        <v>8</v>
      </c>
      <c r="C5" s="83">
        <f>C7+C6</f>
        <v>522125</v>
      </c>
      <c r="D5" s="64">
        <f>D7+D6</f>
        <v>0</v>
      </c>
      <c r="E5" s="64">
        <f>C5+D5</f>
        <v>522125</v>
      </c>
    </row>
    <row r="6" spans="1:5" ht="20.100000000000001" customHeight="1">
      <c r="A6" s="27" t="s">
        <v>13</v>
      </c>
      <c r="B6" s="39" t="s">
        <v>10</v>
      </c>
      <c r="C6" s="65">
        <v>522125</v>
      </c>
      <c r="D6" s="66"/>
      <c r="E6" s="66">
        <f t="shared" ref="E6:E30" si="0">C6+D6</f>
        <v>522125</v>
      </c>
    </row>
    <row r="7" spans="1:5" ht="20.100000000000001" customHeight="1">
      <c r="A7" s="47" t="s">
        <v>81</v>
      </c>
      <c r="B7" s="39" t="s">
        <v>126</v>
      </c>
      <c r="C7" s="66"/>
      <c r="D7" s="66">
        <v>0</v>
      </c>
      <c r="E7" s="66">
        <f t="shared" si="0"/>
        <v>0</v>
      </c>
    </row>
    <row r="8" spans="1:5" ht="20.100000000000001" customHeight="1">
      <c r="A8" s="47" t="s">
        <v>85</v>
      </c>
      <c r="B8" s="39" t="s">
        <v>127</v>
      </c>
      <c r="C8" s="66"/>
      <c r="D8" s="66"/>
      <c r="E8" s="66">
        <f t="shared" si="0"/>
        <v>0</v>
      </c>
    </row>
    <row r="9" spans="1:5" ht="20.100000000000001" customHeight="1">
      <c r="A9" s="23"/>
      <c r="B9" s="40" t="s">
        <v>12</v>
      </c>
      <c r="C9" s="65">
        <f>C10</f>
        <v>522125</v>
      </c>
      <c r="D9" s="65">
        <f>D10+D30</f>
        <v>0</v>
      </c>
      <c r="E9" s="64">
        <f t="shared" si="0"/>
        <v>522125</v>
      </c>
    </row>
    <row r="10" spans="1:5" ht="20.100000000000001" customHeight="1">
      <c r="A10" s="27" t="s">
        <v>13</v>
      </c>
      <c r="B10" s="41" t="s">
        <v>14</v>
      </c>
      <c r="C10" s="67">
        <f>C11+C18+C27+C30</f>
        <v>522125</v>
      </c>
      <c r="D10" s="67">
        <f>D11+D18+D27</f>
        <v>0</v>
      </c>
      <c r="E10" s="66">
        <f t="shared" si="0"/>
        <v>522125</v>
      </c>
    </row>
    <row r="11" spans="1:5" ht="20.100000000000001" customHeight="1">
      <c r="A11" s="27" t="s">
        <v>15</v>
      </c>
      <c r="B11" s="41" t="s">
        <v>16</v>
      </c>
      <c r="C11" s="67">
        <f>SUM(C12:C17)</f>
        <v>409584</v>
      </c>
      <c r="D11" s="67">
        <f>SUM(D12:D17)</f>
        <v>0</v>
      </c>
      <c r="E11" s="66">
        <f t="shared" si="0"/>
        <v>409584</v>
      </c>
    </row>
    <row r="12" spans="1:5" ht="20.100000000000001" customHeight="1">
      <c r="A12" s="27" t="s">
        <v>17</v>
      </c>
      <c r="B12" s="41" t="s">
        <v>18</v>
      </c>
      <c r="C12" s="66">
        <v>156108</v>
      </c>
      <c r="D12" s="66"/>
      <c r="E12" s="66">
        <f t="shared" si="0"/>
        <v>156108</v>
      </c>
    </row>
    <row r="13" spans="1:5" ht="20.100000000000001" customHeight="1">
      <c r="A13" s="27" t="s">
        <v>19</v>
      </c>
      <c r="B13" s="41" t="s">
        <v>20</v>
      </c>
      <c r="C13" s="66">
        <v>69912</v>
      </c>
      <c r="D13" s="66"/>
      <c r="E13" s="66">
        <f t="shared" si="0"/>
        <v>69912</v>
      </c>
    </row>
    <row r="14" spans="1:5" ht="20.100000000000001" customHeight="1">
      <c r="A14" s="27"/>
      <c r="B14" s="41" t="s">
        <v>160</v>
      </c>
      <c r="C14" s="66">
        <v>55000</v>
      </c>
      <c r="D14" s="66"/>
      <c r="E14" s="66"/>
    </row>
    <row r="15" spans="1:5" ht="20.100000000000001" customHeight="1">
      <c r="A15" s="27" t="s">
        <v>21</v>
      </c>
      <c r="B15" s="30" t="s">
        <v>111</v>
      </c>
      <c r="C15" s="66">
        <v>33588</v>
      </c>
      <c r="D15" s="66">
        <v>0</v>
      </c>
      <c r="E15" s="66">
        <f t="shared" si="0"/>
        <v>33588</v>
      </c>
    </row>
    <row r="16" spans="1:5" ht="20.100000000000001" customHeight="1">
      <c r="A16" s="27"/>
      <c r="B16" s="30" t="s">
        <v>158</v>
      </c>
      <c r="C16" s="66">
        <v>13200</v>
      </c>
      <c r="D16" s="66"/>
      <c r="E16" s="66"/>
    </row>
    <row r="17" spans="1:5" ht="20.100000000000001" customHeight="1">
      <c r="A17" s="27" t="s">
        <v>23</v>
      </c>
      <c r="B17" s="41" t="s">
        <v>24</v>
      </c>
      <c r="C17" s="66">
        <v>81776</v>
      </c>
      <c r="D17" s="66"/>
      <c r="E17" s="66">
        <f t="shared" si="0"/>
        <v>81776</v>
      </c>
    </row>
    <row r="18" spans="1:5" ht="20.100000000000001" customHeight="1">
      <c r="A18" s="27" t="s">
        <v>31</v>
      </c>
      <c r="B18" s="41" t="s">
        <v>32</v>
      </c>
      <c r="C18" s="67">
        <f>SUM(C19:C26)</f>
        <v>76388</v>
      </c>
      <c r="D18" s="67">
        <f>SUM(D19:D26)</f>
        <v>0</v>
      </c>
      <c r="E18" s="66">
        <f t="shared" si="0"/>
        <v>76388</v>
      </c>
    </row>
    <row r="19" spans="1:5" ht="20.100000000000001" customHeight="1">
      <c r="A19" s="27" t="s">
        <v>17</v>
      </c>
      <c r="B19" s="41" t="s">
        <v>33</v>
      </c>
      <c r="C19" s="66">
        <v>34040</v>
      </c>
      <c r="D19" s="66"/>
      <c r="E19" s="66">
        <f t="shared" si="0"/>
        <v>34040</v>
      </c>
    </row>
    <row r="20" spans="1:5" ht="20.100000000000001" customHeight="1">
      <c r="A20" s="27"/>
      <c r="B20" s="41" t="s">
        <v>159</v>
      </c>
      <c r="C20" s="66">
        <v>3015</v>
      </c>
      <c r="D20" s="66"/>
      <c r="E20" s="66">
        <f t="shared" si="0"/>
        <v>3015</v>
      </c>
    </row>
    <row r="21" spans="1:5" ht="20.100000000000001" customHeight="1">
      <c r="A21" s="27" t="s">
        <v>19</v>
      </c>
      <c r="B21" s="41" t="s">
        <v>112</v>
      </c>
      <c r="C21" s="66"/>
      <c r="D21" s="66"/>
      <c r="E21" s="66">
        <f t="shared" si="0"/>
        <v>0</v>
      </c>
    </row>
    <row r="22" spans="1:5" ht="20.100000000000001" customHeight="1">
      <c r="A22" s="27" t="s">
        <v>21</v>
      </c>
      <c r="B22" s="41" t="s">
        <v>151</v>
      </c>
      <c r="C22" s="66"/>
      <c r="D22" s="66">
        <v>0</v>
      </c>
      <c r="E22" s="66">
        <f t="shared" si="0"/>
        <v>0</v>
      </c>
    </row>
    <row r="23" spans="1:5" ht="20.100000000000001" customHeight="1">
      <c r="A23" s="27" t="s">
        <v>23</v>
      </c>
      <c r="B23" s="30" t="s">
        <v>113</v>
      </c>
      <c r="C23" s="66"/>
      <c r="D23" s="66">
        <v>0</v>
      </c>
      <c r="E23" s="66">
        <f t="shared" si="0"/>
        <v>0</v>
      </c>
    </row>
    <row r="24" spans="1:5" ht="20.100000000000001" customHeight="1">
      <c r="A24" s="31" t="s">
        <v>122</v>
      </c>
      <c r="B24" s="30" t="s">
        <v>152</v>
      </c>
      <c r="C24" s="66">
        <v>11243</v>
      </c>
      <c r="D24" s="66"/>
      <c r="E24" s="66"/>
    </row>
    <row r="25" spans="1:5" ht="20.100000000000001" customHeight="1">
      <c r="A25" s="31" t="s">
        <v>123</v>
      </c>
      <c r="B25" s="42" t="s">
        <v>58</v>
      </c>
      <c r="C25" s="66">
        <v>6490</v>
      </c>
      <c r="D25" s="66"/>
      <c r="E25" s="66">
        <f t="shared" si="0"/>
        <v>6490</v>
      </c>
    </row>
    <row r="26" spans="1:5" ht="20.100000000000001" customHeight="1">
      <c r="A26" s="31" t="s">
        <v>124</v>
      </c>
      <c r="B26" s="41" t="s">
        <v>64</v>
      </c>
      <c r="C26" s="66">
        <v>21600</v>
      </c>
      <c r="D26" s="66"/>
      <c r="E26" s="66">
        <f t="shared" si="0"/>
        <v>21600</v>
      </c>
    </row>
    <row r="27" spans="1:5" ht="20.100000000000001" customHeight="1">
      <c r="A27" s="27" t="s">
        <v>65</v>
      </c>
      <c r="B27" s="41" t="s">
        <v>66</v>
      </c>
      <c r="C27" s="67">
        <f>SUM(C28:C29)</f>
        <v>31153</v>
      </c>
      <c r="D27" s="67">
        <f>SUM(D28:D29)</f>
        <v>0</v>
      </c>
      <c r="E27" s="66">
        <f t="shared" si="0"/>
        <v>31153</v>
      </c>
    </row>
    <row r="28" spans="1:5" ht="20.100000000000001" customHeight="1">
      <c r="A28" s="27" t="s">
        <v>17</v>
      </c>
      <c r="B28" s="42" t="s">
        <v>77</v>
      </c>
      <c r="C28" s="66">
        <v>31153</v>
      </c>
      <c r="D28" s="66"/>
      <c r="E28" s="66">
        <f t="shared" si="0"/>
        <v>31153</v>
      </c>
    </row>
    <row r="29" spans="1:5" ht="20.100000000000001" customHeight="1">
      <c r="A29" s="27" t="s">
        <v>19</v>
      </c>
      <c r="B29" s="41" t="s">
        <v>78</v>
      </c>
      <c r="C29" s="66"/>
      <c r="D29" s="66">
        <v>0</v>
      </c>
      <c r="E29" s="66">
        <f t="shared" si="0"/>
        <v>0</v>
      </c>
    </row>
    <row r="30" spans="1:5" ht="20.100000000000001" customHeight="1">
      <c r="A30" s="27" t="s">
        <v>79</v>
      </c>
      <c r="B30" s="41" t="s">
        <v>80</v>
      </c>
      <c r="C30" s="68">
        <f>C31</f>
        <v>5000</v>
      </c>
      <c r="D30" s="66"/>
      <c r="E30" s="66">
        <f t="shared" si="0"/>
        <v>5000</v>
      </c>
    </row>
    <row r="31" spans="1:5" ht="20.100000000000001" customHeight="1">
      <c r="A31" s="31" t="s">
        <v>164</v>
      </c>
      <c r="B31" s="41" t="s">
        <v>165</v>
      </c>
      <c r="C31" s="68">
        <v>5000</v>
      </c>
      <c r="D31" s="66"/>
      <c r="E31" s="66">
        <v>5000</v>
      </c>
    </row>
    <row r="32" spans="1:5">
      <c r="A32" s="51"/>
      <c r="B32" s="45" t="s">
        <v>102</v>
      </c>
      <c r="C32" s="34"/>
      <c r="D32" s="34" t="s">
        <v>103</v>
      </c>
      <c r="E32" s="51"/>
    </row>
  </sheetData>
  <mergeCells count="7">
    <mergeCell ref="A1:E1"/>
    <mergeCell ref="A2:B2"/>
    <mergeCell ref="C2:D2"/>
    <mergeCell ref="A3:A4"/>
    <mergeCell ref="B3:B4"/>
    <mergeCell ref="C3:D3"/>
    <mergeCell ref="E3:E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32"/>
  <sheetViews>
    <sheetView workbookViewId="0">
      <selection activeCell="H29" sqref="H29"/>
    </sheetView>
  </sheetViews>
  <sheetFormatPr defaultRowHeight="13.5"/>
  <cols>
    <col min="1" max="1" width="9.5" customWidth="1"/>
    <col min="2" max="2" width="19.125" customWidth="1"/>
    <col min="3" max="3" width="12.25" customWidth="1"/>
    <col min="4" max="4" width="16.875" customWidth="1"/>
    <col min="5" max="5" width="14" customWidth="1"/>
  </cols>
  <sheetData>
    <row r="1" spans="1:5" ht="63.75" customHeight="1">
      <c r="A1" s="105" t="s">
        <v>184</v>
      </c>
      <c r="B1" s="105"/>
      <c r="C1" s="105"/>
      <c r="D1" s="105"/>
      <c r="E1" s="105"/>
    </row>
    <row r="2" spans="1:5" ht="28.5" customHeight="1">
      <c r="A2" s="106" t="s">
        <v>104</v>
      </c>
      <c r="B2" s="107"/>
      <c r="C2" s="108" t="s">
        <v>173</v>
      </c>
      <c r="D2" s="109"/>
      <c r="E2" s="37" t="s">
        <v>105</v>
      </c>
    </row>
    <row r="3" spans="1:5" ht="20.100000000000001" customHeight="1">
      <c r="A3" s="110" t="s">
        <v>2</v>
      </c>
      <c r="B3" s="112" t="s">
        <v>106</v>
      </c>
      <c r="C3" s="113" t="s">
        <v>107</v>
      </c>
      <c r="D3" s="113"/>
      <c r="E3" s="114" t="s">
        <v>7</v>
      </c>
    </row>
    <row r="4" spans="1:5" ht="20.100000000000001" customHeight="1">
      <c r="A4" s="111"/>
      <c r="B4" s="111"/>
      <c r="C4" s="70" t="s">
        <v>108</v>
      </c>
      <c r="D4" s="70" t="s">
        <v>109</v>
      </c>
      <c r="E4" s="114"/>
    </row>
    <row r="5" spans="1:5" ht="20.100000000000001" customHeight="1">
      <c r="A5" s="69"/>
      <c r="B5" s="38" t="s">
        <v>8</v>
      </c>
      <c r="C5" s="83">
        <f>C7+C6</f>
        <v>236570</v>
      </c>
      <c r="D5" s="64">
        <f>D7+D6</f>
        <v>0</v>
      </c>
      <c r="E5" s="64">
        <f>C5+D5</f>
        <v>236570</v>
      </c>
    </row>
    <row r="6" spans="1:5" ht="20.100000000000001" customHeight="1">
      <c r="A6" s="27" t="s">
        <v>13</v>
      </c>
      <c r="B6" s="39" t="s">
        <v>10</v>
      </c>
      <c r="C6" s="65">
        <v>236570</v>
      </c>
      <c r="D6" s="66"/>
      <c r="E6" s="66">
        <f t="shared" ref="E6:E30" si="0">C6+D6</f>
        <v>236570</v>
      </c>
    </row>
    <row r="7" spans="1:5" ht="20.100000000000001" customHeight="1">
      <c r="A7" s="47" t="s">
        <v>81</v>
      </c>
      <c r="B7" s="39" t="s">
        <v>126</v>
      </c>
      <c r="C7" s="66"/>
      <c r="D7" s="66">
        <v>0</v>
      </c>
      <c r="E7" s="66">
        <f t="shared" si="0"/>
        <v>0</v>
      </c>
    </row>
    <row r="8" spans="1:5" ht="20.100000000000001" customHeight="1">
      <c r="A8" s="47" t="s">
        <v>85</v>
      </c>
      <c r="B8" s="39" t="s">
        <v>127</v>
      </c>
      <c r="C8" s="66"/>
      <c r="D8" s="66"/>
      <c r="E8" s="66">
        <f t="shared" si="0"/>
        <v>0</v>
      </c>
    </row>
    <row r="9" spans="1:5" ht="20.100000000000001" customHeight="1">
      <c r="A9" s="23"/>
      <c r="B9" s="40" t="s">
        <v>12</v>
      </c>
      <c r="C9" s="65">
        <f>C10</f>
        <v>236570</v>
      </c>
      <c r="D9" s="65">
        <f>D10+D30</f>
        <v>0</v>
      </c>
      <c r="E9" s="64">
        <f t="shared" si="0"/>
        <v>236570</v>
      </c>
    </row>
    <row r="10" spans="1:5" ht="20.100000000000001" customHeight="1">
      <c r="A10" s="27" t="s">
        <v>13</v>
      </c>
      <c r="B10" s="41" t="s">
        <v>14</v>
      </c>
      <c r="C10" s="67">
        <f>C11+C18+C27+C30</f>
        <v>236570</v>
      </c>
      <c r="D10" s="67">
        <f>D11+D18+D27</f>
        <v>0</v>
      </c>
      <c r="E10" s="66">
        <f t="shared" si="0"/>
        <v>236570</v>
      </c>
    </row>
    <row r="11" spans="1:5" ht="20.100000000000001" customHeight="1">
      <c r="A11" s="27" t="s">
        <v>15</v>
      </c>
      <c r="B11" s="41" t="s">
        <v>16</v>
      </c>
      <c r="C11" s="67">
        <f>SUM(C12:C17)</f>
        <v>203295</v>
      </c>
      <c r="D11" s="67">
        <f>SUM(D12:D17)</f>
        <v>0</v>
      </c>
      <c r="E11" s="66">
        <f t="shared" si="0"/>
        <v>203295</v>
      </c>
    </row>
    <row r="12" spans="1:5" ht="20.100000000000001" customHeight="1">
      <c r="A12" s="27" t="s">
        <v>17</v>
      </c>
      <c r="B12" s="41" t="s">
        <v>18</v>
      </c>
      <c r="C12" s="66">
        <v>66924</v>
      </c>
      <c r="D12" s="66"/>
      <c r="E12" s="66">
        <f t="shared" si="0"/>
        <v>66924</v>
      </c>
    </row>
    <row r="13" spans="1:5" ht="20.100000000000001" customHeight="1">
      <c r="A13" s="27" t="s">
        <v>19</v>
      </c>
      <c r="B13" s="41" t="s">
        <v>20</v>
      </c>
      <c r="C13" s="66">
        <v>38484</v>
      </c>
      <c r="D13" s="66"/>
      <c r="E13" s="66">
        <f t="shared" si="0"/>
        <v>38484</v>
      </c>
    </row>
    <row r="14" spans="1:5" ht="20.100000000000001" customHeight="1">
      <c r="A14" s="27"/>
      <c r="B14" s="41" t="s">
        <v>160</v>
      </c>
      <c r="C14" s="66">
        <v>33000</v>
      </c>
      <c r="D14" s="66"/>
      <c r="E14" s="66"/>
    </row>
    <row r="15" spans="1:5" ht="20.100000000000001" customHeight="1">
      <c r="A15" s="27" t="s">
        <v>21</v>
      </c>
      <c r="B15" s="30" t="s">
        <v>111</v>
      </c>
      <c r="C15" s="66">
        <v>18072</v>
      </c>
      <c r="D15" s="66">
        <v>0</v>
      </c>
      <c r="E15" s="66">
        <f t="shared" si="0"/>
        <v>18072</v>
      </c>
    </row>
    <row r="16" spans="1:5" ht="20.100000000000001" customHeight="1">
      <c r="A16" s="27"/>
      <c r="B16" s="30" t="s">
        <v>158</v>
      </c>
      <c r="C16" s="66">
        <v>7920</v>
      </c>
      <c r="D16" s="66"/>
      <c r="E16" s="66"/>
    </row>
    <row r="17" spans="1:5" ht="20.100000000000001" customHeight="1">
      <c r="A17" s="27" t="s">
        <v>23</v>
      </c>
      <c r="B17" s="41" t="s">
        <v>24</v>
      </c>
      <c r="C17" s="66">
        <v>38895</v>
      </c>
      <c r="D17" s="66"/>
      <c r="E17" s="66">
        <f t="shared" si="0"/>
        <v>38895</v>
      </c>
    </row>
    <row r="18" spans="1:5" ht="20.100000000000001" customHeight="1">
      <c r="A18" s="27" t="s">
        <v>31</v>
      </c>
      <c r="B18" s="41" t="s">
        <v>32</v>
      </c>
      <c r="C18" s="67">
        <f>SUM(C19:C26)</f>
        <v>13457</v>
      </c>
      <c r="D18" s="67">
        <f>SUM(D19:D26)</f>
        <v>0</v>
      </c>
      <c r="E18" s="66">
        <f t="shared" si="0"/>
        <v>13457</v>
      </c>
    </row>
    <row r="19" spans="1:5" ht="20.100000000000001" customHeight="1">
      <c r="A19" s="27" t="s">
        <v>17</v>
      </c>
      <c r="B19" s="41" t="s">
        <v>33</v>
      </c>
      <c r="C19" s="66">
        <v>7900</v>
      </c>
      <c r="D19" s="66"/>
      <c r="E19" s="66">
        <f t="shared" si="0"/>
        <v>7900</v>
      </c>
    </row>
    <row r="20" spans="1:5" ht="20.100000000000001" customHeight="1">
      <c r="A20" s="27"/>
      <c r="B20" s="41" t="s">
        <v>159</v>
      </c>
      <c r="C20" s="66"/>
      <c r="D20" s="66"/>
      <c r="E20" s="66">
        <f t="shared" si="0"/>
        <v>0</v>
      </c>
    </row>
    <row r="21" spans="1:5" ht="20.100000000000001" customHeight="1">
      <c r="A21" s="27" t="s">
        <v>19</v>
      </c>
      <c r="B21" s="41" t="s">
        <v>112</v>
      </c>
      <c r="C21" s="66"/>
      <c r="D21" s="66"/>
      <c r="E21" s="66">
        <f t="shared" si="0"/>
        <v>0</v>
      </c>
    </row>
    <row r="22" spans="1:5" ht="20.100000000000001" customHeight="1">
      <c r="A22" s="27" t="s">
        <v>21</v>
      </c>
      <c r="B22" s="41" t="s">
        <v>151</v>
      </c>
      <c r="C22" s="66"/>
      <c r="D22" s="66">
        <v>0</v>
      </c>
      <c r="E22" s="66">
        <f t="shared" si="0"/>
        <v>0</v>
      </c>
    </row>
    <row r="23" spans="1:5" ht="20.100000000000001" customHeight="1">
      <c r="A23" s="27" t="s">
        <v>23</v>
      </c>
      <c r="B23" s="30" t="s">
        <v>113</v>
      </c>
      <c r="C23" s="66"/>
      <c r="D23" s="66">
        <v>0</v>
      </c>
      <c r="E23" s="66">
        <f t="shared" si="0"/>
        <v>0</v>
      </c>
    </row>
    <row r="24" spans="1:5" ht="20.100000000000001" customHeight="1">
      <c r="A24" s="31" t="s">
        <v>122</v>
      </c>
      <c r="B24" s="30" t="s">
        <v>152</v>
      </c>
      <c r="C24" s="66">
        <v>2470</v>
      </c>
      <c r="D24" s="66"/>
      <c r="E24" s="66"/>
    </row>
    <row r="25" spans="1:5" ht="20.100000000000001" customHeight="1">
      <c r="A25" s="31" t="s">
        <v>123</v>
      </c>
      <c r="B25" s="42" t="s">
        <v>58</v>
      </c>
      <c r="C25" s="66">
        <v>3087</v>
      </c>
      <c r="D25" s="66"/>
      <c r="E25" s="66">
        <f t="shared" si="0"/>
        <v>3087</v>
      </c>
    </row>
    <row r="26" spans="1:5" ht="20.100000000000001" customHeight="1">
      <c r="A26" s="31" t="s">
        <v>124</v>
      </c>
      <c r="B26" s="41" t="s">
        <v>64</v>
      </c>
      <c r="C26" s="66"/>
      <c r="D26" s="66"/>
      <c r="E26" s="66">
        <f t="shared" si="0"/>
        <v>0</v>
      </c>
    </row>
    <row r="27" spans="1:5" ht="20.100000000000001" customHeight="1">
      <c r="A27" s="27" t="s">
        <v>65</v>
      </c>
      <c r="B27" s="41" t="s">
        <v>66</v>
      </c>
      <c r="C27" s="67">
        <f>SUM(C28:C29)</f>
        <v>14818</v>
      </c>
      <c r="D27" s="67">
        <f>SUM(D28:D29)</f>
        <v>0</v>
      </c>
      <c r="E27" s="66">
        <f t="shared" si="0"/>
        <v>14818</v>
      </c>
    </row>
    <row r="28" spans="1:5" ht="20.100000000000001" customHeight="1">
      <c r="A28" s="27" t="s">
        <v>17</v>
      </c>
      <c r="B28" s="42" t="s">
        <v>77</v>
      </c>
      <c r="C28" s="66">
        <v>14818</v>
      </c>
      <c r="D28" s="66"/>
      <c r="E28" s="66">
        <f t="shared" si="0"/>
        <v>14818</v>
      </c>
    </row>
    <row r="29" spans="1:5" ht="20.100000000000001" customHeight="1">
      <c r="A29" s="27" t="s">
        <v>19</v>
      </c>
      <c r="B29" s="41" t="s">
        <v>78</v>
      </c>
      <c r="C29" s="66"/>
      <c r="D29" s="66">
        <v>0</v>
      </c>
      <c r="E29" s="66">
        <f t="shared" si="0"/>
        <v>0</v>
      </c>
    </row>
    <row r="30" spans="1:5" ht="20.100000000000001" customHeight="1">
      <c r="A30" s="27" t="s">
        <v>79</v>
      </c>
      <c r="B30" s="41" t="s">
        <v>80</v>
      </c>
      <c r="C30" s="68">
        <f>C31</f>
        <v>5000</v>
      </c>
      <c r="D30" s="66"/>
      <c r="E30" s="66">
        <f t="shared" si="0"/>
        <v>5000</v>
      </c>
    </row>
    <row r="31" spans="1:5" ht="20.100000000000001" customHeight="1">
      <c r="A31" s="31" t="s">
        <v>164</v>
      </c>
      <c r="B31" s="41" t="s">
        <v>165</v>
      </c>
      <c r="C31" s="68">
        <v>5000</v>
      </c>
      <c r="D31" s="66"/>
      <c r="E31" s="66">
        <v>5000</v>
      </c>
    </row>
    <row r="32" spans="1:5">
      <c r="A32" s="51"/>
      <c r="B32" s="45"/>
      <c r="C32" s="34"/>
      <c r="D32" s="34" t="s">
        <v>103</v>
      </c>
      <c r="E32" s="51"/>
    </row>
  </sheetData>
  <mergeCells count="7">
    <mergeCell ref="A1:E1"/>
    <mergeCell ref="A2:B2"/>
    <mergeCell ref="C2:D2"/>
    <mergeCell ref="A3:A4"/>
    <mergeCell ref="B3:B4"/>
    <mergeCell ref="C3:D3"/>
    <mergeCell ref="E3:E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35"/>
  <sheetViews>
    <sheetView workbookViewId="0">
      <selection activeCell="G8" sqref="G8"/>
    </sheetView>
  </sheetViews>
  <sheetFormatPr defaultRowHeight="13.5"/>
  <cols>
    <col min="1" max="1" width="9.25" customWidth="1"/>
    <col min="2" max="2" width="22.625" customWidth="1"/>
    <col min="3" max="3" width="11.5" customWidth="1"/>
    <col min="4" max="4" width="15.625" customWidth="1"/>
    <col min="5" max="5" width="12.375" customWidth="1"/>
  </cols>
  <sheetData>
    <row r="1" spans="1:5" ht="38.25" customHeight="1">
      <c r="A1" s="118" t="s">
        <v>185</v>
      </c>
      <c r="B1" s="118"/>
      <c r="C1" s="118"/>
      <c r="D1" s="118"/>
      <c r="E1" s="118"/>
    </row>
    <row r="2" spans="1:5" ht="21.75" customHeight="1">
      <c r="A2" s="106" t="s">
        <v>104</v>
      </c>
      <c r="B2" s="107"/>
      <c r="C2" s="108" t="s">
        <v>173</v>
      </c>
      <c r="D2" s="109"/>
      <c r="E2" s="37" t="s">
        <v>105</v>
      </c>
    </row>
    <row r="3" spans="1:5" ht="20.100000000000001" customHeight="1">
      <c r="A3" s="110" t="s">
        <v>2</v>
      </c>
      <c r="B3" s="112" t="s">
        <v>106</v>
      </c>
      <c r="C3" s="113" t="s">
        <v>107</v>
      </c>
      <c r="D3" s="113"/>
      <c r="E3" s="114" t="s">
        <v>7</v>
      </c>
    </row>
    <row r="4" spans="1:5" ht="20.100000000000001" customHeight="1">
      <c r="A4" s="111"/>
      <c r="B4" s="111"/>
      <c r="C4" s="16" t="s">
        <v>108</v>
      </c>
      <c r="D4" s="16" t="s">
        <v>109</v>
      </c>
      <c r="E4" s="114"/>
    </row>
    <row r="5" spans="1:5" ht="20.100000000000001" customHeight="1">
      <c r="A5" s="19"/>
      <c r="B5" s="38" t="s">
        <v>8</v>
      </c>
      <c r="C5" s="38">
        <f>C7+C6</f>
        <v>253340</v>
      </c>
      <c r="D5" s="38">
        <f>D7+D6</f>
        <v>20000</v>
      </c>
      <c r="E5" s="38">
        <f>C5+D5</f>
        <v>273340</v>
      </c>
    </row>
    <row r="6" spans="1:5" ht="20.100000000000001" customHeight="1">
      <c r="A6" s="27" t="s">
        <v>13</v>
      </c>
      <c r="B6" s="39" t="s">
        <v>10</v>
      </c>
      <c r="C6" s="39">
        <v>253340</v>
      </c>
      <c r="D6" s="39"/>
      <c r="E6" s="39">
        <f t="shared" ref="E6:E34" si="0">C6+D6</f>
        <v>253340</v>
      </c>
    </row>
    <row r="7" spans="1:5" ht="20.100000000000001" customHeight="1">
      <c r="A7" s="16" t="s">
        <v>79</v>
      </c>
      <c r="B7" s="39" t="s">
        <v>110</v>
      </c>
      <c r="C7" s="39">
        <f>C8+C9</f>
        <v>0</v>
      </c>
      <c r="D7" s="39">
        <v>20000</v>
      </c>
      <c r="E7" s="39">
        <f t="shared" si="0"/>
        <v>20000</v>
      </c>
    </row>
    <row r="8" spans="1:5" ht="20.100000000000001" customHeight="1">
      <c r="A8" s="47" t="s">
        <v>81</v>
      </c>
      <c r="B8" s="39" t="s">
        <v>126</v>
      </c>
      <c r="C8" s="39"/>
      <c r="D8" s="39"/>
      <c r="E8" s="39">
        <f t="shared" si="0"/>
        <v>0</v>
      </c>
    </row>
    <row r="9" spans="1:5" ht="20.100000000000001" customHeight="1">
      <c r="A9" s="47" t="s">
        <v>85</v>
      </c>
      <c r="B9" s="39" t="s">
        <v>127</v>
      </c>
      <c r="C9" s="39"/>
      <c r="D9" s="39"/>
      <c r="E9" s="39">
        <f t="shared" si="0"/>
        <v>0</v>
      </c>
    </row>
    <row r="10" spans="1:5" ht="20.100000000000001" customHeight="1">
      <c r="A10" s="21"/>
      <c r="B10" s="40" t="s">
        <v>12</v>
      </c>
      <c r="C10" s="61">
        <f>C11+C33</f>
        <v>273340</v>
      </c>
      <c r="D10" s="61">
        <f>D11+D33</f>
        <v>0</v>
      </c>
      <c r="E10" s="38">
        <f t="shared" si="0"/>
        <v>273340</v>
      </c>
    </row>
    <row r="11" spans="1:5" ht="20.100000000000001" customHeight="1">
      <c r="A11" s="27" t="s">
        <v>13</v>
      </c>
      <c r="B11" s="41" t="s">
        <v>14</v>
      </c>
      <c r="C11" s="62">
        <f>C12+C20+C30</f>
        <v>268340</v>
      </c>
      <c r="D11" s="62">
        <f>D12+D20+D30</f>
        <v>0</v>
      </c>
      <c r="E11" s="39">
        <f t="shared" si="0"/>
        <v>268340</v>
      </c>
    </row>
    <row r="12" spans="1:5" ht="20.100000000000001" customHeight="1">
      <c r="A12" s="27" t="s">
        <v>15</v>
      </c>
      <c r="B12" s="41" t="s">
        <v>16</v>
      </c>
      <c r="C12" s="62">
        <f>SUM(C13:C19)</f>
        <v>170475</v>
      </c>
      <c r="D12" s="62">
        <f>SUM(D13:D19)</f>
        <v>0</v>
      </c>
      <c r="E12" s="39">
        <f t="shared" si="0"/>
        <v>170475</v>
      </c>
    </row>
    <row r="13" spans="1:5" ht="20.100000000000001" customHeight="1">
      <c r="A13" s="27" t="s">
        <v>17</v>
      </c>
      <c r="B13" s="41" t="s">
        <v>18</v>
      </c>
      <c r="C13" s="63">
        <v>67464</v>
      </c>
      <c r="D13" s="63"/>
      <c r="E13" s="39">
        <f t="shared" si="0"/>
        <v>67464</v>
      </c>
    </row>
    <row r="14" spans="1:5" ht="20.100000000000001" customHeight="1">
      <c r="A14" s="27" t="s">
        <v>19</v>
      </c>
      <c r="B14" s="41" t="s">
        <v>20</v>
      </c>
      <c r="C14" s="63">
        <v>26808</v>
      </c>
      <c r="D14" s="63"/>
      <c r="E14" s="39">
        <f t="shared" si="0"/>
        <v>26808</v>
      </c>
    </row>
    <row r="15" spans="1:5" ht="20.100000000000001" customHeight="1">
      <c r="A15" s="27" t="s">
        <v>21</v>
      </c>
      <c r="B15" s="41" t="s">
        <v>22</v>
      </c>
      <c r="C15" s="63">
        <v>22000</v>
      </c>
      <c r="D15" s="63"/>
      <c r="E15" s="39">
        <f t="shared" si="0"/>
        <v>22000</v>
      </c>
    </row>
    <row r="16" spans="1:5" ht="20.100000000000001" customHeight="1">
      <c r="A16" s="27" t="s">
        <v>23</v>
      </c>
      <c r="B16" s="41" t="s">
        <v>24</v>
      </c>
      <c r="C16" s="63">
        <v>33703</v>
      </c>
      <c r="D16" s="63"/>
      <c r="E16" s="39">
        <f t="shared" si="0"/>
        <v>33703</v>
      </c>
    </row>
    <row r="17" spans="1:5" ht="20.100000000000001" customHeight="1">
      <c r="A17" s="27" t="s">
        <v>25</v>
      </c>
      <c r="B17" s="41" t="s">
        <v>26</v>
      </c>
      <c r="C17" s="63">
        <v>5280</v>
      </c>
      <c r="D17" s="63"/>
      <c r="E17" s="39">
        <f t="shared" si="0"/>
        <v>5280</v>
      </c>
    </row>
    <row r="18" spans="1:5" ht="20.100000000000001" customHeight="1">
      <c r="A18" s="27" t="s">
        <v>27</v>
      </c>
      <c r="B18" s="41" t="s">
        <v>28</v>
      </c>
      <c r="C18" s="63">
        <v>12720</v>
      </c>
      <c r="D18" s="63"/>
      <c r="E18" s="39">
        <f t="shared" si="0"/>
        <v>12720</v>
      </c>
    </row>
    <row r="19" spans="1:5" ht="20.100000000000001" customHeight="1">
      <c r="A19" s="27" t="s">
        <v>29</v>
      </c>
      <c r="B19" s="41" t="s">
        <v>30</v>
      </c>
      <c r="C19" s="63">
        <v>2500</v>
      </c>
      <c r="D19" s="63"/>
      <c r="E19" s="39">
        <f t="shared" si="0"/>
        <v>2500</v>
      </c>
    </row>
    <row r="20" spans="1:5" ht="20.100000000000001" customHeight="1">
      <c r="A20" s="27" t="s">
        <v>31</v>
      </c>
      <c r="B20" s="41" t="s">
        <v>32</v>
      </c>
      <c r="C20" s="62">
        <f>SUM(C21:C29)</f>
        <v>85026</v>
      </c>
      <c r="D20" s="62"/>
      <c r="E20" s="39">
        <f t="shared" si="0"/>
        <v>85026</v>
      </c>
    </row>
    <row r="21" spans="1:5" ht="20.100000000000001" customHeight="1">
      <c r="A21" s="27" t="s">
        <v>17</v>
      </c>
      <c r="B21" s="41" t="s">
        <v>33</v>
      </c>
      <c r="C21" s="63">
        <v>21620</v>
      </c>
      <c r="D21" s="63"/>
      <c r="E21" s="39">
        <f t="shared" si="0"/>
        <v>21620</v>
      </c>
    </row>
    <row r="22" spans="1:5" ht="20.100000000000001" customHeight="1">
      <c r="A22" s="31" t="s">
        <v>149</v>
      </c>
      <c r="B22" s="10" t="s">
        <v>39</v>
      </c>
      <c r="C22" s="63"/>
      <c r="D22" s="63"/>
      <c r="E22" s="39">
        <f t="shared" si="0"/>
        <v>0</v>
      </c>
    </row>
    <row r="23" spans="1:5" ht="20.100000000000001" customHeight="1">
      <c r="A23" s="31" t="s">
        <v>150</v>
      </c>
      <c r="B23" s="41" t="s">
        <v>112</v>
      </c>
      <c r="C23" s="62"/>
      <c r="D23" s="62"/>
      <c r="E23" s="39">
        <f t="shared" si="0"/>
        <v>0</v>
      </c>
    </row>
    <row r="24" spans="1:5" ht="20.100000000000001" customHeight="1">
      <c r="A24" s="31" t="s">
        <v>121</v>
      </c>
      <c r="B24" s="10" t="s">
        <v>138</v>
      </c>
      <c r="C24" s="63">
        <v>30000</v>
      </c>
      <c r="D24" s="63"/>
      <c r="E24" s="39">
        <f t="shared" si="0"/>
        <v>30000</v>
      </c>
    </row>
    <row r="25" spans="1:5" ht="20.100000000000001" customHeight="1">
      <c r="A25" s="31" t="s">
        <v>122</v>
      </c>
      <c r="B25" s="41" t="s">
        <v>145</v>
      </c>
      <c r="C25" s="63">
        <v>17444</v>
      </c>
      <c r="D25" s="63"/>
      <c r="E25" s="39">
        <f t="shared" si="0"/>
        <v>17444</v>
      </c>
    </row>
    <row r="26" spans="1:5" ht="20.100000000000001" customHeight="1">
      <c r="A26" s="31" t="s">
        <v>123</v>
      </c>
      <c r="B26" s="30" t="s">
        <v>113</v>
      </c>
      <c r="C26" s="63">
        <v>11148</v>
      </c>
      <c r="D26" s="63"/>
      <c r="E26" s="39">
        <f t="shared" si="0"/>
        <v>11148</v>
      </c>
    </row>
    <row r="27" spans="1:5" ht="20.100000000000001" customHeight="1">
      <c r="A27" s="31" t="s">
        <v>124</v>
      </c>
      <c r="B27" s="41" t="s">
        <v>56</v>
      </c>
      <c r="C27" s="63">
        <v>2140</v>
      </c>
      <c r="D27" s="63"/>
      <c r="E27" s="39">
        <f t="shared" si="0"/>
        <v>2140</v>
      </c>
    </row>
    <row r="28" spans="1:5" ht="20.100000000000001" customHeight="1">
      <c r="A28" s="31" t="s">
        <v>125</v>
      </c>
      <c r="B28" s="41" t="s">
        <v>116</v>
      </c>
      <c r="C28" s="63">
        <v>2674</v>
      </c>
      <c r="D28" s="63"/>
      <c r="E28" s="39">
        <f t="shared" si="0"/>
        <v>2674</v>
      </c>
    </row>
    <row r="29" spans="1:5" ht="20.100000000000001" customHeight="1">
      <c r="A29" s="31" t="s">
        <v>139</v>
      </c>
      <c r="B29" s="41" t="s">
        <v>64</v>
      </c>
      <c r="C29" s="63"/>
      <c r="D29" s="63"/>
      <c r="E29" s="39">
        <f t="shared" si="0"/>
        <v>0</v>
      </c>
    </row>
    <row r="30" spans="1:5" ht="20.100000000000001" customHeight="1">
      <c r="A30" s="27" t="s">
        <v>65</v>
      </c>
      <c r="B30" s="41" t="s">
        <v>66</v>
      </c>
      <c r="C30" s="62">
        <f>SUM(C31:C32)</f>
        <v>12839</v>
      </c>
      <c r="D30" s="62">
        <f>SUM(D31:D32)</f>
        <v>0</v>
      </c>
      <c r="E30" s="39">
        <f t="shared" si="0"/>
        <v>12839</v>
      </c>
    </row>
    <row r="31" spans="1:5" ht="20.100000000000001" customHeight="1">
      <c r="A31" s="27" t="s">
        <v>17</v>
      </c>
      <c r="B31" s="41" t="s">
        <v>68</v>
      </c>
      <c r="C31" s="62"/>
      <c r="D31" s="62"/>
      <c r="E31" s="39"/>
    </row>
    <row r="32" spans="1:5" ht="20.100000000000001" customHeight="1">
      <c r="A32" s="27" t="s">
        <v>19</v>
      </c>
      <c r="B32" s="41" t="s">
        <v>77</v>
      </c>
      <c r="C32" s="63">
        <v>12839</v>
      </c>
      <c r="D32" s="63"/>
      <c r="E32" s="39">
        <f t="shared" si="0"/>
        <v>12839</v>
      </c>
    </row>
    <row r="33" spans="1:5" ht="20.100000000000001" customHeight="1">
      <c r="A33" s="27" t="s">
        <v>79</v>
      </c>
      <c r="B33" s="41" t="s">
        <v>80</v>
      </c>
      <c r="C33" s="63">
        <f>C34</f>
        <v>5000</v>
      </c>
      <c r="D33" s="63"/>
      <c r="E33" s="39"/>
    </row>
    <row r="34" spans="1:5" ht="20.100000000000001" customHeight="1">
      <c r="A34" s="31" t="s">
        <v>164</v>
      </c>
      <c r="B34" s="41" t="s">
        <v>165</v>
      </c>
      <c r="C34" s="63">
        <v>5000</v>
      </c>
      <c r="D34" s="63"/>
      <c r="E34" s="39">
        <f t="shared" si="0"/>
        <v>5000</v>
      </c>
    </row>
    <row r="35" spans="1:5">
      <c r="A35" s="51"/>
      <c r="B35" s="45" t="s">
        <v>102</v>
      </c>
      <c r="C35" s="34"/>
      <c r="D35" s="59" t="s">
        <v>103</v>
      </c>
      <c r="E35" s="51"/>
    </row>
  </sheetData>
  <mergeCells count="7">
    <mergeCell ref="A1:E1"/>
    <mergeCell ref="A2:B2"/>
    <mergeCell ref="C2:D2"/>
    <mergeCell ref="A3:A4"/>
    <mergeCell ref="B3:B4"/>
    <mergeCell ref="C3:D3"/>
    <mergeCell ref="E3:E4"/>
  </mergeCells>
  <phoneticPr fontId="1" type="noConversion"/>
  <dataValidations count="5">
    <dataValidation allowBlank="1" showInputMessage="1" showErrorMessage="1" prompt="本栏由“人员花名册04-1”中的“基本工资”自动生成" sqref="C13:D13"/>
    <dataValidation allowBlank="1" showInputMessage="1" showErrorMessage="1" prompt="本栏乡镇站所不填报" sqref="C14:D14"/>
    <dataValidation allowBlank="1" showInputMessage="1" showErrorMessage="1" prompt="本栏应与“公务补贴表”中的有关数据一致" sqref="C21:D21"/>
    <dataValidation allowBlank="1" showInputMessage="1" showErrorMessage="1" prompt="本栏由“人员花名册04-1”表中站所在职“五项保险费”自动生成" sqref="C16:D16"/>
    <dataValidation allowBlank="1" showInputMessage="1" showErrorMessage="1" prompt="本栏按“乡镇自存人员经费花名册”中站所在职“津补贴”填报" sqref="C18:D18"/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Y75"/>
  <sheetViews>
    <sheetView workbookViewId="0">
      <selection activeCell="Y15" sqref="Y15"/>
    </sheetView>
  </sheetViews>
  <sheetFormatPr defaultRowHeight="13.5"/>
  <cols>
    <col min="1" max="1" width="3.75" customWidth="1"/>
    <col min="2" max="2" width="7" customWidth="1"/>
    <col min="3" max="3" width="9.875" customWidth="1"/>
    <col min="4" max="4" width="8.75" customWidth="1"/>
    <col min="5" max="5" width="7.125" customWidth="1"/>
    <col min="6" max="6" width="6.5" customWidth="1"/>
    <col min="7" max="7" width="6.875" customWidth="1"/>
    <col min="8" max="8" width="6.25" customWidth="1"/>
    <col min="9" max="9" width="7.375" customWidth="1"/>
    <col min="10" max="10" width="7.625" customWidth="1"/>
    <col min="11" max="11" width="6.875" customWidth="1"/>
    <col min="12" max="12" width="5.625" customWidth="1"/>
    <col min="14" max="14" width="6.75" customWidth="1"/>
    <col min="16" max="16" width="7.875" customWidth="1"/>
    <col min="17" max="17" width="7.625" customWidth="1"/>
    <col min="18" max="18" width="7.875" customWidth="1"/>
    <col min="21" max="21" width="7.25" customWidth="1"/>
    <col min="22" max="22" width="8.25" customWidth="1"/>
    <col min="23" max="23" width="8.75" customWidth="1"/>
  </cols>
  <sheetData>
    <row r="1" spans="1:24" ht="22.5">
      <c r="A1" s="121" t="s">
        <v>186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</row>
    <row r="2" spans="1:24">
      <c r="A2" s="122" t="s">
        <v>187</v>
      </c>
      <c r="B2" s="122"/>
      <c r="C2" s="122"/>
      <c r="D2" s="123"/>
      <c r="E2" s="123"/>
      <c r="F2" s="123"/>
      <c r="G2" s="124"/>
      <c r="H2" s="125"/>
      <c r="I2" s="125"/>
      <c r="J2" s="125"/>
      <c r="K2" s="126"/>
      <c r="L2" s="126"/>
      <c r="M2" s="126"/>
      <c r="N2" s="126"/>
      <c r="O2" s="127"/>
      <c r="P2" s="127"/>
      <c r="Q2" s="127"/>
      <c r="R2" s="128"/>
      <c r="S2" s="128"/>
      <c r="T2" s="129"/>
      <c r="U2" s="129"/>
      <c r="V2" s="130"/>
      <c r="W2" s="130"/>
    </row>
    <row r="3" spans="1:24">
      <c r="A3" s="131" t="s">
        <v>2</v>
      </c>
      <c r="B3" s="132" t="s">
        <v>3</v>
      </c>
      <c r="C3" s="133" t="s">
        <v>7</v>
      </c>
      <c r="D3" s="134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6"/>
      <c r="U3" s="136"/>
      <c r="V3" s="137"/>
      <c r="W3" s="137"/>
    </row>
    <row r="4" spans="1:24">
      <c r="A4" s="138"/>
      <c r="B4" s="139"/>
      <c r="C4" s="140"/>
      <c r="D4" s="141" t="s">
        <v>188</v>
      </c>
      <c r="E4" s="141" t="s">
        <v>189</v>
      </c>
      <c r="F4" s="141" t="s">
        <v>190</v>
      </c>
      <c r="G4" s="141"/>
      <c r="H4" s="141"/>
      <c r="I4" s="142" t="s">
        <v>191</v>
      </c>
      <c r="J4" s="141" t="s">
        <v>192</v>
      </c>
      <c r="K4" s="141"/>
      <c r="L4" s="141"/>
      <c r="M4" s="141"/>
      <c r="N4" s="141"/>
      <c r="O4" s="142" t="s">
        <v>193</v>
      </c>
      <c r="P4" s="141" t="s">
        <v>194</v>
      </c>
      <c r="Q4" s="141" t="s">
        <v>195</v>
      </c>
      <c r="R4" s="142" t="s">
        <v>196</v>
      </c>
      <c r="S4" s="142" t="s">
        <v>197</v>
      </c>
      <c r="T4" s="143" t="s">
        <v>198</v>
      </c>
      <c r="U4" s="144" t="s">
        <v>199</v>
      </c>
      <c r="V4" s="145" t="s">
        <v>200</v>
      </c>
      <c r="W4" s="145" t="s">
        <v>201</v>
      </c>
      <c r="X4" s="146"/>
    </row>
    <row r="5" spans="1:24">
      <c r="A5" s="147"/>
      <c r="B5" s="148"/>
      <c r="C5" s="149"/>
      <c r="D5" s="141"/>
      <c r="E5" s="141"/>
      <c r="F5" s="150" t="s">
        <v>4</v>
      </c>
      <c r="G5" s="150" t="s">
        <v>202</v>
      </c>
      <c r="H5" s="150" t="s">
        <v>203</v>
      </c>
      <c r="I5" s="151"/>
      <c r="J5" s="150" t="s">
        <v>4</v>
      </c>
      <c r="K5" s="150" t="s">
        <v>204</v>
      </c>
      <c r="L5" s="150" t="s">
        <v>205</v>
      </c>
      <c r="M5" s="150" t="s">
        <v>206</v>
      </c>
      <c r="N5" s="150" t="s">
        <v>207</v>
      </c>
      <c r="O5" s="151"/>
      <c r="P5" s="141"/>
      <c r="Q5" s="141"/>
      <c r="R5" s="151"/>
      <c r="S5" s="151"/>
      <c r="T5" s="144"/>
      <c r="U5" s="152"/>
      <c r="V5" s="153"/>
      <c r="W5" s="153"/>
      <c r="X5" s="146"/>
    </row>
    <row r="6" spans="1:24">
      <c r="A6" s="154"/>
      <c r="B6" s="74" t="s">
        <v>12</v>
      </c>
      <c r="C6" s="155">
        <f>D6+E6+F6+I6+J6+O6+P6+Q6+T6+U6+R6+S6</f>
        <v>18502829</v>
      </c>
      <c r="D6" s="155">
        <f>D7+D54</f>
        <v>1918808</v>
      </c>
      <c r="E6" s="155">
        <f t="shared" ref="E6:S6" si="0">E7+E54</f>
        <v>313830</v>
      </c>
      <c r="F6" s="155">
        <f>SUM(G6:H6)</f>
        <v>2479188</v>
      </c>
      <c r="G6" s="155">
        <f t="shared" si="0"/>
        <v>1429188</v>
      </c>
      <c r="H6" s="155">
        <f t="shared" si="0"/>
        <v>1050000</v>
      </c>
      <c r="I6" s="155">
        <f t="shared" si="0"/>
        <v>522125</v>
      </c>
      <c r="J6" s="155">
        <f>SUM(K6:N6)</f>
        <v>1771213</v>
      </c>
      <c r="K6" s="155">
        <f t="shared" si="0"/>
        <v>536999</v>
      </c>
      <c r="L6" s="155">
        <f t="shared" si="0"/>
        <v>272759</v>
      </c>
      <c r="M6" s="155">
        <f t="shared" si="0"/>
        <v>779128</v>
      </c>
      <c r="N6" s="155">
        <f t="shared" si="0"/>
        <v>182327</v>
      </c>
      <c r="O6" s="155">
        <f t="shared" si="0"/>
        <v>2031351</v>
      </c>
      <c r="P6" s="155">
        <f t="shared" si="0"/>
        <v>273340</v>
      </c>
      <c r="Q6" s="155">
        <f t="shared" si="0"/>
        <v>1820680</v>
      </c>
      <c r="R6" s="155">
        <f t="shared" si="0"/>
        <v>236570</v>
      </c>
      <c r="S6" s="155">
        <f t="shared" si="0"/>
        <v>399730</v>
      </c>
      <c r="T6" s="155">
        <f>T7+T54</f>
        <v>421634</v>
      </c>
      <c r="U6" s="156">
        <f>U7+U54</f>
        <v>6314360</v>
      </c>
      <c r="V6" s="155">
        <f>V7+V54</f>
        <v>5470755</v>
      </c>
      <c r="W6" s="155">
        <f>W7+W54</f>
        <v>843605</v>
      </c>
    </row>
    <row r="7" spans="1:24">
      <c r="A7" s="74" t="s">
        <v>13</v>
      </c>
      <c r="B7" s="74" t="s">
        <v>14</v>
      </c>
      <c r="C7" s="155">
        <f t="shared" ref="C7:C8" si="1">D7+E7+F7+I7+J7+O7+P7+Q7+T7+U7+R7+S7</f>
        <v>16012829</v>
      </c>
      <c r="D7" s="155">
        <f>D8+D17+D41</f>
        <v>1908808</v>
      </c>
      <c r="E7" s="155">
        <f>E8+E17+E41</f>
        <v>308830</v>
      </c>
      <c r="F7" s="155">
        <f t="shared" ref="F7:S7" si="2">F8+F17+F41</f>
        <v>1424188</v>
      </c>
      <c r="G7" s="155">
        <f t="shared" si="2"/>
        <v>1424188</v>
      </c>
      <c r="H7" s="155">
        <f t="shared" si="2"/>
        <v>0</v>
      </c>
      <c r="I7" s="155">
        <f t="shared" si="2"/>
        <v>517125</v>
      </c>
      <c r="J7" s="155">
        <f t="shared" si="2"/>
        <v>1393213</v>
      </c>
      <c r="K7" s="155">
        <f t="shared" si="2"/>
        <v>171999</v>
      </c>
      <c r="L7" s="155">
        <f t="shared" si="2"/>
        <v>267759</v>
      </c>
      <c r="M7" s="155">
        <f t="shared" si="2"/>
        <v>774128</v>
      </c>
      <c r="N7" s="155">
        <f t="shared" si="2"/>
        <v>179327</v>
      </c>
      <c r="O7" s="155">
        <f t="shared" si="2"/>
        <v>2023351</v>
      </c>
      <c r="P7" s="155">
        <f t="shared" si="2"/>
        <v>268340</v>
      </c>
      <c r="Q7" s="155">
        <f t="shared" si="2"/>
        <v>1808680</v>
      </c>
      <c r="R7" s="155">
        <f t="shared" si="2"/>
        <v>231570</v>
      </c>
      <c r="S7" s="155">
        <f t="shared" si="2"/>
        <v>395730</v>
      </c>
      <c r="T7" s="155">
        <f>T8+T17+T41</f>
        <v>416634</v>
      </c>
      <c r="U7" s="156">
        <f>U8+U17+U41</f>
        <v>5316360</v>
      </c>
      <c r="V7" s="155">
        <f>V8+V17+V41</f>
        <v>4482755</v>
      </c>
      <c r="W7" s="155">
        <f>W8+W17+W41</f>
        <v>833605</v>
      </c>
    </row>
    <row r="8" spans="1:24">
      <c r="A8" s="74" t="s">
        <v>15</v>
      </c>
      <c r="B8" s="157" t="s">
        <v>16</v>
      </c>
      <c r="C8" s="155">
        <f t="shared" si="1"/>
        <v>11068625</v>
      </c>
      <c r="D8" s="155">
        <f>SUM(D9:D16)</f>
        <v>1677059</v>
      </c>
      <c r="E8" s="155">
        <f t="shared" ref="E8:W8" si="3">SUM(E9:E16)</f>
        <v>245590</v>
      </c>
      <c r="F8" s="155">
        <f t="shared" si="3"/>
        <v>883952</v>
      </c>
      <c r="G8" s="155">
        <f t="shared" si="3"/>
        <v>883952</v>
      </c>
      <c r="H8" s="155">
        <f t="shared" si="3"/>
        <v>0</v>
      </c>
      <c r="I8" s="155">
        <f t="shared" si="3"/>
        <v>409584</v>
      </c>
      <c r="J8" s="155">
        <f t="shared" si="3"/>
        <v>1132078</v>
      </c>
      <c r="K8" s="155">
        <f t="shared" si="3"/>
        <v>77168</v>
      </c>
      <c r="L8" s="155">
        <f t="shared" si="3"/>
        <v>226743</v>
      </c>
      <c r="M8" s="155">
        <f t="shared" si="3"/>
        <v>673189</v>
      </c>
      <c r="N8" s="155">
        <f t="shared" si="3"/>
        <v>154978</v>
      </c>
      <c r="O8" s="155">
        <f t="shared" si="3"/>
        <v>1070774</v>
      </c>
      <c r="P8" s="155">
        <f t="shared" si="3"/>
        <v>170475</v>
      </c>
      <c r="Q8" s="155">
        <f t="shared" si="3"/>
        <v>1517189</v>
      </c>
      <c r="R8" s="155">
        <f t="shared" si="3"/>
        <v>203295</v>
      </c>
      <c r="S8" s="155">
        <f t="shared" si="3"/>
        <v>153078</v>
      </c>
      <c r="T8" s="155">
        <f t="shared" si="3"/>
        <v>357006</v>
      </c>
      <c r="U8" s="155">
        <f t="shared" si="3"/>
        <v>3248545</v>
      </c>
      <c r="V8" s="155">
        <f t="shared" si="3"/>
        <v>2553655</v>
      </c>
      <c r="W8" s="155">
        <f t="shared" si="3"/>
        <v>694890</v>
      </c>
    </row>
    <row r="9" spans="1:24">
      <c r="A9" s="74" t="s">
        <v>17</v>
      </c>
      <c r="B9" s="157" t="s">
        <v>18</v>
      </c>
      <c r="C9" s="155">
        <f>D9+E9+F9+I9+J9+O9+P9+Q9+T9+U9+R9+S9</f>
        <v>3824473</v>
      </c>
      <c r="D9" s="158">
        <v>563520</v>
      </c>
      <c r="E9" s="158">
        <v>79524</v>
      </c>
      <c r="F9" s="158">
        <f t="shared" ref="F9:F52" si="4">SUM(G9:G9)</f>
        <v>293004</v>
      </c>
      <c r="G9" s="158">
        <v>293004</v>
      </c>
      <c r="H9" s="158"/>
      <c r="I9" s="158">
        <v>156108</v>
      </c>
      <c r="J9" s="158">
        <f>SUM(K9:N9)</f>
        <v>416340</v>
      </c>
      <c r="K9" s="158">
        <v>25188</v>
      </c>
      <c r="L9" s="158">
        <v>79908</v>
      </c>
      <c r="M9" s="158">
        <v>255852</v>
      </c>
      <c r="N9" s="158">
        <v>55392</v>
      </c>
      <c r="O9" s="158">
        <v>394260</v>
      </c>
      <c r="P9" s="158">
        <v>67464</v>
      </c>
      <c r="Q9" s="158">
        <v>559320</v>
      </c>
      <c r="R9" s="158">
        <v>66924</v>
      </c>
      <c r="S9" s="158">
        <v>55152</v>
      </c>
      <c r="T9" s="159">
        <v>124272</v>
      </c>
      <c r="U9" s="160">
        <f>V9+W9</f>
        <v>1048585</v>
      </c>
      <c r="V9" s="161">
        <v>780228</v>
      </c>
      <c r="W9" s="161">
        <v>268357</v>
      </c>
    </row>
    <row r="10" spans="1:24">
      <c r="A10" s="74" t="s">
        <v>19</v>
      </c>
      <c r="B10" s="157" t="s">
        <v>20</v>
      </c>
      <c r="C10" s="155">
        <f t="shared" ref="C10:C72" si="5">D10+E10+F10+I10+J10+O10+P10+Q10+T10+U10+R10+S10</f>
        <v>2386133</v>
      </c>
      <c r="D10" s="158">
        <v>382400</v>
      </c>
      <c r="E10" s="158">
        <v>41508</v>
      </c>
      <c r="F10" s="158">
        <f t="shared" si="4"/>
        <v>156168</v>
      </c>
      <c r="G10" s="158">
        <v>156168</v>
      </c>
      <c r="H10" s="158"/>
      <c r="I10" s="158">
        <v>69912</v>
      </c>
      <c r="J10" s="158">
        <f t="shared" ref="J10:J53" si="6">SUM(K10:N10)</f>
        <v>194244</v>
      </c>
      <c r="K10" s="158">
        <v>13188</v>
      </c>
      <c r="L10" s="158">
        <v>39204</v>
      </c>
      <c r="M10" s="158">
        <v>114864</v>
      </c>
      <c r="N10" s="158">
        <v>26988</v>
      </c>
      <c r="O10" s="158">
        <v>185556</v>
      </c>
      <c r="P10" s="158">
        <v>26808</v>
      </c>
      <c r="Q10" s="158">
        <v>362916</v>
      </c>
      <c r="R10" s="158">
        <v>38484</v>
      </c>
      <c r="S10" s="158">
        <v>27348</v>
      </c>
      <c r="T10" s="159">
        <v>64680</v>
      </c>
      <c r="U10" s="160">
        <f t="shared" ref="U10:U40" si="7">V10+W10</f>
        <v>836109</v>
      </c>
      <c r="V10" s="161">
        <v>667725</v>
      </c>
      <c r="W10" s="161">
        <v>168384</v>
      </c>
    </row>
    <row r="11" spans="1:24">
      <c r="A11" s="74" t="s">
        <v>21</v>
      </c>
      <c r="B11" s="157" t="s">
        <v>22</v>
      </c>
      <c r="C11" s="155">
        <f t="shared" si="5"/>
        <v>1744666</v>
      </c>
      <c r="D11" s="158">
        <v>278000</v>
      </c>
      <c r="E11" s="158">
        <v>31285</v>
      </c>
      <c r="F11" s="158">
        <f t="shared" si="4"/>
        <v>162000</v>
      </c>
      <c r="G11" s="158">
        <v>162000</v>
      </c>
      <c r="H11" s="158"/>
      <c r="I11" s="158">
        <v>55000</v>
      </c>
      <c r="J11" s="158">
        <f t="shared" si="6"/>
        <v>154000</v>
      </c>
      <c r="K11" s="158">
        <v>11000</v>
      </c>
      <c r="L11" s="158">
        <v>33000</v>
      </c>
      <c r="M11" s="158">
        <v>88000</v>
      </c>
      <c r="N11" s="158">
        <v>22000</v>
      </c>
      <c r="O11" s="158">
        <v>154000</v>
      </c>
      <c r="P11" s="158">
        <v>22000</v>
      </c>
      <c r="Q11" s="158">
        <v>236964</v>
      </c>
      <c r="R11" s="158">
        <v>33000</v>
      </c>
      <c r="S11" s="158">
        <v>22000</v>
      </c>
      <c r="T11" s="159">
        <v>55000</v>
      </c>
      <c r="U11" s="160">
        <f t="shared" si="7"/>
        <v>541417</v>
      </c>
      <c r="V11" s="161">
        <v>437519</v>
      </c>
      <c r="W11" s="161">
        <v>103898</v>
      </c>
    </row>
    <row r="12" spans="1:24">
      <c r="A12" s="74" t="s">
        <v>23</v>
      </c>
      <c r="B12" s="157" t="s">
        <v>24</v>
      </c>
      <c r="C12" s="155">
        <f t="shared" si="5"/>
        <v>1939104</v>
      </c>
      <c r="D12" s="158">
        <v>271756</v>
      </c>
      <c r="E12" s="158">
        <v>44381</v>
      </c>
      <c r="F12" s="158">
        <f t="shared" si="4"/>
        <v>164752</v>
      </c>
      <c r="G12" s="158">
        <v>164752</v>
      </c>
      <c r="H12" s="158"/>
      <c r="I12" s="158">
        <v>81776</v>
      </c>
      <c r="J12" s="158">
        <f t="shared" si="6"/>
        <v>221246</v>
      </c>
      <c r="K12" s="158">
        <v>14020</v>
      </c>
      <c r="L12" s="158">
        <v>43315</v>
      </c>
      <c r="M12" s="158">
        <v>133921</v>
      </c>
      <c r="N12" s="158">
        <v>29990</v>
      </c>
      <c r="O12" s="158">
        <v>210754</v>
      </c>
      <c r="P12" s="158">
        <v>33703</v>
      </c>
      <c r="Q12" s="158">
        <v>307829</v>
      </c>
      <c r="R12" s="158">
        <v>38895</v>
      </c>
      <c r="S12" s="158">
        <v>30134</v>
      </c>
      <c r="T12" s="159">
        <v>69182</v>
      </c>
      <c r="U12" s="160">
        <f t="shared" si="7"/>
        <v>464696</v>
      </c>
      <c r="V12" s="161">
        <v>328925</v>
      </c>
      <c r="W12" s="161">
        <v>135771</v>
      </c>
    </row>
    <row r="13" spans="1:24">
      <c r="A13" s="74" t="s">
        <v>25</v>
      </c>
      <c r="B13" s="157" t="s">
        <v>26</v>
      </c>
      <c r="C13" s="155">
        <f t="shared" si="5"/>
        <v>448347</v>
      </c>
      <c r="D13" s="158">
        <v>64587</v>
      </c>
      <c r="E13" s="158">
        <v>7920</v>
      </c>
      <c r="F13" s="158">
        <f t="shared" si="4"/>
        <v>31680</v>
      </c>
      <c r="G13" s="158">
        <v>31680</v>
      </c>
      <c r="H13" s="158"/>
      <c r="I13" s="158">
        <v>13200</v>
      </c>
      <c r="J13" s="158">
        <f t="shared" si="6"/>
        <v>36960</v>
      </c>
      <c r="K13" s="158">
        <v>2640</v>
      </c>
      <c r="L13" s="158">
        <v>7920</v>
      </c>
      <c r="M13" s="158">
        <v>21120</v>
      </c>
      <c r="N13" s="158">
        <v>5280</v>
      </c>
      <c r="O13" s="158">
        <v>36960</v>
      </c>
      <c r="P13" s="158">
        <v>5280</v>
      </c>
      <c r="Q13" s="158">
        <v>50160</v>
      </c>
      <c r="R13" s="158">
        <v>7920</v>
      </c>
      <c r="S13" s="158">
        <v>5280</v>
      </c>
      <c r="T13" s="159">
        <v>13200</v>
      </c>
      <c r="U13" s="160">
        <f t="shared" si="7"/>
        <v>175200</v>
      </c>
      <c r="V13" s="161">
        <v>156720</v>
      </c>
      <c r="W13" s="161">
        <v>18480</v>
      </c>
    </row>
    <row r="14" spans="1:24">
      <c r="A14" s="74" t="s">
        <v>27</v>
      </c>
      <c r="B14" s="157" t="s">
        <v>28</v>
      </c>
      <c r="C14" s="155">
        <f t="shared" si="5"/>
        <v>520864</v>
      </c>
      <c r="D14" s="158">
        <v>116796</v>
      </c>
      <c r="E14" s="158">
        <v>40972</v>
      </c>
      <c r="F14" s="158">
        <f t="shared" si="4"/>
        <v>73848</v>
      </c>
      <c r="G14" s="158">
        <v>73848</v>
      </c>
      <c r="H14" s="158"/>
      <c r="I14" s="158">
        <v>33588</v>
      </c>
      <c r="J14" s="158">
        <f t="shared" si="6"/>
        <v>91788</v>
      </c>
      <c r="K14" s="158">
        <v>6132</v>
      </c>
      <c r="L14" s="158">
        <v>18396</v>
      </c>
      <c r="M14" s="158">
        <v>54432</v>
      </c>
      <c r="N14" s="158">
        <v>12828</v>
      </c>
      <c r="O14" s="158">
        <v>89244</v>
      </c>
      <c r="P14" s="158">
        <v>12720</v>
      </c>
      <c r="Q14" s="158"/>
      <c r="R14" s="158">
        <v>18072</v>
      </c>
      <c r="S14" s="158">
        <v>13164</v>
      </c>
      <c r="T14" s="159">
        <v>30672</v>
      </c>
      <c r="U14" s="160">
        <f t="shared" si="7"/>
        <v>0</v>
      </c>
      <c r="V14" s="161"/>
      <c r="W14" s="161"/>
    </row>
    <row r="15" spans="1:24">
      <c r="A15" s="74" t="s">
        <v>29</v>
      </c>
      <c r="B15" s="157" t="s">
        <v>30</v>
      </c>
      <c r="C15" s="155">
        <f t="shared" si="5"/>
        <v>205038</v>
      </c>
      <c r="D15" s="158"/>
      <c r="E15" s="158"/>
      <c r="F15" s="158">
        <f t="shared" si="4"/>
        <v>2500</v>
      </c>
      <c r="G15" s="158">
        <v>2500</v>
      </c>
      <c r="H15" s="158"/>
      <c r="I15" s="158"/>
      <c r="J15" s="158">
        <f t="shared" si="6"/>
        <v>17500</v>
      </c>
      <c r="K15" s="158">
        <v>5000</v>
      </c>
      <c r="L15" s="158">
        <v>5000</v>
      </c>
      <c r="M15" s="158">
        <v>5000</v>
      </c>
      <c r="N15" s="158">
        <v>2500</v>
      </c>
      <c r="O15" s="158"/>
      <c r="P15" s="158">
        <v>2500</v>
      </c>
      <c r="Q15" s="158"/>
      <c r="R15" s="158"/>
      <c r="S15" s="158"/>
      <c r="T15" s="159"/>
      <c r="U15" s="160">
        <f t="shared" si="7"/>
        <v>182538</v>
      </c>
      <c r="V15" s="161">
        <v>182538</v>
      </c>
      <c r="W15" s="161">
        <v>0</v>
      </c>
    </row>
    <row r="16" spans="1:24">
      <c r="A16" s="74">
        <v>8</v>
      </c>
      <c r="B16" s="157" t="s">
        <v>208</v>
      </c>
      <c r="C16" s="155">
        <f t="shared" si="5"/>
        <v>0</v>
      </c>
      <c r="D16" s="158"/>
      <c r="E16" s="158"/>
      <c r="F16" s="158">
        <f t="shared" si="4"/>
        <v>0</v>
      </c>
      <c r="G16" s="158"/>
      <c r="H16" s="158"/>
      <c r="I16" s="158"/>
      <c r="J16" s="158">
        <f t="shared" si="6"/>
        <v>0</v>
      </c>
      <c r="K16" s="158"/>
      <c r="L16" s="158"/>
      <c r="M16" s="158"/>
      <c r="N16" s="158"/>
      <c r="O16" s="158"/>
      <c r="P16" s="158"/>
      <c r="Q16" s="158"/>
      <c r="R16" s="158"/>
      <c r="S16" s="158"/>
      <c r="T16" s="159"/>
      <c r="U16" s="162">
        <f t="shared" si="7"/>
        <v>0</v>
      </c>
      <c r="V16" s="161">
        <v>0</v>
      </c>
      <c r="W16" s="161">
        <v>0</v>
      </c>
    </row>
    <row r="17" spans="1:23">
      <c r="A17" s="74" t="s">
        <v>31</v>
      </c>
      <c r="B17" s="157" t="s">
        <v>32</v>
      </c>
      <c r="C17" s="155">
        <f t="shared" si="5"/>
        <v>4146497</v>
      </c>
      <c r="D17" s="155">
        <f t="shared" ref="D17:T17" si="8">SUM(D18:D40)</f>
        <v>115083</v>
      </c>
      <c r="E17" s="155">
        <f t="shared" si="8"/>
        <v>46333</v>
      </c>
      <c r="F17" s="158">
        <f t="shared" si="4"/>
        <v>477474</v>
      </c>
      <c r="G17" s="155">
        <f t="shared" si="8"/>
        <v>477474</v>
      </c>
      <c r="H17" s="155">
        <f t="shared" si="8"/>
        <v>0</v>
      </c>
      <c r="I17" s="155">
        <f t="shared" si="8"/>
        <v>76388</v>
      </c>
      <c r="J17" s="158">
        <f t="shared" si="6"/>
        <v>167610</v>
      </c>
      <c r="K17" s="155">
        <f t="shared" si="8"/>
        <v>89490</v>
      </c>
      <c r="L17" s="155">
        <f t="shared" si="8"/>
        <v>24515</v>
      </c>
      <c r="M17" s="155">
        <f t="shared" si="8"/>
        <v>40681</v>
      </c>
      <c r="N17" s="155">
        <f t="shared" si="8"/>
        <v>12924</v>
      </c>
      <c r="O17" s="155">
        <f t="shared" si="8"/>
        <v>872290</v>
      </c>
      <c r="P17" s="155">
        <f t="shared" si="8"/>
        <v>85026</v>
      </c>
      <c r="Q17" s="155">
        <f t="shared" si="8"/>
        <v>179324</v>
      </c>
      <c r="R17" s="155">
        <f t="shared" si="8"/>
        <v>13457</v>
      </c>
      <c r="S17" s="155">
        <f t="shared" si="8"/>
        <v>231172</v>
      </c>
      <c r="T17" s="155">
        <f t="shared" si="8"/>
        <v>33273</v>
      </c>
      <c r="U17" s="155">
        <f>SUM(U18:U40)</f>
        <v>1849067</v>
      </c>
      <c r="V17" s="155">
        <f>SUM(V18:V40)</f>
        <v>1764971</v>
      </c>
      <c r="W17" s="155">
        <f>SUM(W18:W40)</f>
        <v>84096</v>
      </c>
    </row>
    <row r="18" spans="1:23">
      <c r="A18" s="74" t="s">
        <v>17</v>
      </c>
      <c r="B18" s="157" t="s">
        <v>33</v>
      </c>
      <c r="C18" s="155">
        <f t="shared" si="5"/>
        <v>866475</v>
      </c>
      <c r="D18" s="158">
        <v>48503</v>
      </c>
      <c r="E18" s="158">
        <v>28811</v>
      </c>
      <c r="F18" s="158">
        <f t="shared" si="4"/>
        <v>28390</v>
      </c>
      <c r="G18" s="158">
        <v>28390</v>
      </c>
      <c r="H18" s="158"/>
      <c r="I18" s="158">
        <v>34040</v>
      </c>
      <c r="J18" s="158">
        <f t="shared" si="6"/>
        <v>54386</v>
      </c>
      <c r="K18" s="158">
        <v>15900</v>
      </c>
      <c r="L18" s="158">
        <v>14525</v>
      </c>
      <c r="M18" s="158">
        <v>16456</v>
      </c>
      <c r="N18" s="158">
        <v>7505</v>
      </c>
      <c r="O18" s="158">
        <v>35342</v>
      </c>
      <c r="P18" s="158">
        <v>21620</v>
      </c>
      <c r="Q18" s="158">
        <v>34988</v>
      </c>
      <c r="R18" s="158">
        <v>7900</v>
      </c>
      <c r="S18" s="158">
        <v>14146</v>
      </c>
      <c r="T18" s="159">
        <v>23390</v>
      </c>
      <c r="U18" s="160">
        <f t="shared" si="7"/>
        <v>534959</v>
      </c>
      <c r="V18" s="161">
        <v>534959</v>
      </c>
      <c r="W18" s="161"/>
    </row>
    <row r="19" spans="1:23">
      <c r="A19" s="74" t="s">
        <v>19</v>
      </c>
      <c r="B19" s="157" t="s">
        <v>34</v>
      </c>
      <c r="C19" s="155">
        <f t="shared" si="5"/>
        <v>197171</v>
      </c>
      <c r="D19" s="158">
        <v>13050</v>
      </c>
      <c r="E19" s="158">
        <v>5000</v>
      </c>
      <c r="F19" s="158">
        <f t="shared" si="4"/>
        <v>0</v>
      </c>
      <c r="G19" s="158"/>
      <c r="H19" s="158"/>
      <c r="I19" s="158">
        <v>3015</v>
      </c>
      <c r="J19" s="158">
        <f t="shared" si="6"/>
        <v>9640</v>
      </c>
      <c r="K19" s="158">
        <v>5480</v>
      </c>
      <c r="L19" s="158">
        <v>1230</v>
      </c>
      <c r="M19" s="158">
        <v>2450</v>
      </c>
      <c r="N19" s="158">
        <v>480</v>
      </c>
      <c r="O19" s="158">
        <v>17150</v>
      </c>
      <c r="P19" s="158"/>
      <c r="Q19" s="158">
        <v>36780</v>
      </c>
      <c r="R19" s="158"/>
      <c r="S19" s="158">
        <v>24980</v>
      </c>
      <c r="T19" s="159"/>
      <c r="U19" s="160">
        <f t="shared" si="7"/>
        <v>87556</v>
      </c>
      <c r="V19" s="161">
        <v>87556</v>
      </c>
      <c r="W19" s="161"/>
    </row>
    <row r="20" spans="1:23">
      <c r="A20" s="74" t="s">
        <v>21</v>
      </c>
      <c r="B20" s="157" t="s">
        <v>209</v>
      </c>
      <c r="C20" s="155">
        <f t="shared" si="5"/>
        <v>0</v>
      </c>
      <c r="D20" s="158"/>
      <c r="E20" s="158"/>
      <c r="F20" s="158">
        <f t="shared" si="4"/>
        <v>0</v>
      </c>
      <c r="G20" s="158"/>
      <c r="H20" s="158"/>
      <c r="I20" s="158"/>
      <c r="J20" s="158">
        <f t="shared" si="6"/>
        <v>0</v>
      </c>
      <c r="K20" s="158"/>
      <c r="L20" s="158"/>
      <c r="M20" s="158"/>
      <c r="N20" s="158"/>
      <c r="O20" s="158"/>
      <c r="P20" s="158"/>
      <c r="Q20" s="158"/>
      <c r="R20" s="158"/>
      <c r="S20" s="158"/>
      <c r="T20" s="159"/>
      <c r="U20" s="160">
        <f t="shared" si="7"/>
        <v>0</v>
      </c>
      <c r="V20" s="161"/>
      <c r="W20" s="161"/>
    </row>
    <row r="21" spans="1:23">
      <c r="A21" s="74" t="s">
        <v>23</v>
      </c>
      <c r="B21" s="157" t="s">
        <v>210</v>
      </c>
      <c r="C21" s="155">
        <f t="shared" si="5"/>
        <v>0</v>
      </c>
      <c r="D21" s="158"/>
      <c r="E21" s="158"/>
      <c r="F21" s="158">
        <f t="shared" si="4"/>
        <v>0</v>
      </c>
      <c r="G21" s="158"/>
      <c r="H21" s="158"/>
      <c r="I21" s="158"/>
      <c r="J21" s="158">
        <f t="shared" si="6"/>
        <v>0</v>
      </c>
      <c r="K21" s="158"/>
      <c r="L21" s="158"/>
      <c r="M21" s="158"/>
      <c r="N21" s="158"/>
      <c r="O21" s="158"/>
      <c r="P21" s="158"/>
      <c r="Q21" s="158"/>
      <c r="R21" s="158"/>
      <c r="S21" s="158"/>
      <c r="T21" s="159"/>
      <c r="U21" s="160">
        <f t="shared" si="7"/>
        <v>0</v>
      </c>
      <c r="V21" s="161"/>
      <c r="W21" s="161"/>
    </row>
    <row r="22" spans="1:23">
      <c r="A22" s="74" t="s">
        <v>25</v>
      </c>
      <c r="B22" s="157" t="s">
        <v>35</v>
      </c>
      <c r="C22" s="155">
        <f t="shared" si="5"/>
        <v>5819</v>
      </c>
      <c r="D22" s="158"/>
      <c r="E22" s="158"/>
      <c r="F22" s="158">
        <f t="shared" si="4"/>
        <v>0</v>
      </c>
      <c r="G22" s="158"/>
      <c r="H22" s="158"/>
      <c r="I22" s="158"/>
      <c r="J22" s="158">
        <f t="shared" si="6"/>
        <v>0</v>
      </c>
      <c r="K22" s="158"/>
      <c r="L22" s="158"/>
      <c r="M22" s="158"/>
      <c r="N22" s="158"/>
      <c r="O22" s="158"/>
      <c r="P22" s="158"/>
      <c r="Q22" s="158"/>
      <c r="R22" s="158"/>
      <c r="S22" s="158"/>
      <c r="T22" s="159"/>
      <c r="U22" s="160">
        <f t="shared" si="7"/>
        <v>5819</v>
      </c>
      <c r="V22" s="161">
        <v>5819</v>
      </c>
      <c r="W22" s="161"/>
    </row>
    <row r="23" spans="1:23">
      <c r="A23" s="74" t="s">
        <v>27</v>
      </c>
      <c r="B23" s="157" t="s">
        <v>36</v>
      </c>
      <c r="C23" s="155">
        <f t="shared" si="5"/>
        <v>87157</v>
      </c>
      <c r="D23" s="158"/>
      <c r="E23" s="158"/>
      <c r="F23" s="158">
        <f t="shared" si="4"/>
        <v>0</v>
      </c>
      <c r="G23" s="158"/>
      <c r="H23" s="158"/>
      <c r="I23" s="158"/>
      <c r="J23" s="158">
        <f t="shared" si="6"/>
        <v>0</v>
      </c>
      <c r="K23" s="158"/>
      <c r="L23" s="158"/>
      <c r="M23" s="158"/>
      <c r="N23" s="158"/>
      <c r="O23" s="158"/>
      <c r="P23" s="158"/>
      <c r="Q23" s="158"/>
      <c r="R23" s="158"/>
      <c r="S23" s="158"/>
      <c r="T23" s="159"/>
      <c r="U23" s="160">
        <f t="shared" si="7"/>
        <v>87157</v>
      </c>
      <c r="V23" s="161">
        <v>87157</v>
      </c>
      <c r="W23" s="161"/>
    </row>
    <row r="24" spans="1:23">
      <c r="A24" s="74" t="s">
        <v>29</v>
      </c>
      <c r="B24" s="157" t="s">
        <v>37</v>
      </c>
      <c r="C24" s="155">
        <f t="shared" si="5"/>
        <v>26987</v>
      </c>
      <c r="D24" s="158">
        <v>10405</v>
      </c>
      <c r="E24" s="158"/>
      <c r="F24" s="158">
        <f t="shared" si="4"/>
        <v>0</v>
      </c>
      <c r="G24" s="158"/>
      <c r="H24" s="158"/>
      <c r="I24" s="158"/>
      <c r="J24" s="158">
        <f t="shared" si="6"/>
        <v>0</v>
      </c>
      <c r="K24" s="158"/>
      <c r="L24" s="158"/>
      <c r="M24" s="158"/>
      <c r="N24" s="158"/>
      <c r="O24" s="158"/>
      <c r="P24" s="158"/>
      <c r="Q24" s="158">
        <v>3063</v>
      </c>
      <c r="R24" s="158"/>
      <c r="S24" s="158">
        <v>336</v>
      </c>
      <c r="T24" s="159"/>
      <c r="U24" s="160">
        <f t="shared" si="7"/>
        <v>13183</v>
      </c>
      <c r="V24" s="161">
        <v>13183</v>
      </c>
      <c r="W24" s="161"/>
    </row>
    <row r="25" spans="1:23">
      <c r="A25" s="74" t="s">
        <v>38</v>
      </c>
      <c r="B25" s="157" t="s">
        <v>39</v>
      </c>
      <c r="C25" s="155">
        <f t="shared" si="5"/>
        <v>0</v>
      </c>
      <c r="D25" s="158"/>
      <c r="E25" s="158"/>
      <c r="F25" s="158">
        <f t="shared" si="4"/>
        <v>0</v>
      </c>
      <c r="G25" s="158"/>
      <c r="H25" s="158"/>
      <c r="I25" s="158"/>
      <c r="J25" s="158">
        <f t="shared" si="6"/>
        <v>0</v>
      </c>
      <c r="K25" s="158"/>
      <c r="L25" s="158"/>
      <c r="M25" s="158"/>
      <c r="N25" s="158"/>
      <c r="O25" s="158"/>
      <c r="P25" s="158"/>
      <c r="Q25" s="158"/>
      <c r="R25" s="158"/>
      <c r="S25" s="158"/>
      <c r="T25" s="159"/>
      <c r="U25" s="160">
        <f t="shared" si="7"/>
        <v>0</v>
      </c>
      <c r="V25" s="161"/>
      <c r="W25" s="161"/>
    </row>
    <row r="26" spans="1:23">
      <c r="A26" s="74" t="s">
        <v>40</v>
      </c>
      <c r="B26" s="157" t="s">
        <v>211</v>
      </c>
      <c r="C26" s="155">
        <f t="shared" si="5"/>
        <v>0</v>
      </c>
      <c r="D26" s="158"/>
      <c r="E26" s="158"/>
      <c r="F26" s="158">
        <f t="shared" si="4"/>
        <v>0</v>
      </c>
      <c r="G26" s="158"/>
      <c r="H26" s="158"/>
      <c r="I26" s="158"/>
      <c r="J26" s="158">
        <f t="shared" si="6"/>
        <v>0</v>
      </c>
      <c r="K26" s="158"/>
      <c r="L26" s="158"/>
      <c r="M26" s="158"/>
      <c r="N26" s="158"/>
      <c r="O26" s="158"/>
      <c r="P26" s="158"/>
      <c r="Q26" s="158"/>
      <c r="R26" s="158"/>
      <c r="S26" s="158"/>
      <c r="T26" s="159"/>
      <c r="U26" s="160">
        <f t="shared" si="7"/>
        <v>0</v>
      </c>
      <c r="V26" s="161"/>
      <c r="W26" s="161"/>
    </row>
    <row r="27" spans="1:23">
      <c r="A27" s="74" t="s">
        <v>41</v>
      </c>
      <c r="B27" s="157" t="s">
        <v>42</v>
      </c>
      <c r="C27" s="155">
        <f t="shared" si="5"/>
        <v>57070</v>
      </c>
      <c r="D27" s="155"/>
      <c r="E27" s="155"/>
      <c r="F27" s="158">
        <f t="shared" si="4"/>
        <v>0</v>
      </c>
      <c r="G27" s="155"/>
      <c r="H27" s="155"/>
      <c r="I27" s="155"/>
      <c r="J27" s="158">
        <f t="shared" si="6"/>
        <v>145</v>
      </c>
      <c r="K27" s="155">
        <v>145</v>
      </c>
      <c r="L27" s="155"/>
      <c r="M27" s="155"/>
      <c r="N27" s="155"/>
      <c r="O27" s="155"/>
      <c r="P27" s="155"/>
      <c r="Q27" s="155"/>
      <c r="R27" s="155"/>
      <c r="S27" s="155"/>
      <c r="T27" s="159"/>
      <c r="U27" s="160">
        <f t="shared" si="7"/>
        <v>56925</v>
      </c>
      <c r="V27" s="161">
        <v>56925</v>
      </c>
      <c r="W27" s="161"/>
    </row>
    <row r="28" spans="1:23">
      <c r="A28" s="74" t="s">
        <v>43</v>
      </c>
      <c r="B28" s="157" t="s">
        <v>212</v>
      </c>
      <c r="C28" s="155">
        <f t="shared" si="5"/>
        <v>0</v>
      </c>
      <c r="D28" s="158"/>
      <c r="E28" s="158"/>
      <c r="F28" s="158">
        <f t="shared" si="4"/>
        <v>0</v>
      </c>
      <c r="G28" s="158"/>
      <c r="H28" s="158"/>
      <c r="I28" s="158"/>
      <c r="J28" s="158">
        <f t="shared" si="6"/>
        <v>0</v>
      </c>
      <c r="K28" s="158"/>
      <c r="L28" s="158"/>
      <c r="M28" s="158"/>
      <c r="N28" s="158"/>
      <c r="O28" s="158"/>
      <c r="P28" s="158"/>
      <c r="Q28" s="158"/>
      <c r="R28" s="158"/>
      <c r="S28" s="158"/>
      <c r="T28" s="159"/>
      <c r="U28" s="160">
        <f t="shared" si="7"/>
        <v>0</v>
      </c>
      <c r="V28" s="161"/>
      <c r="W28" s="161"/>
    </row>
    <row r="29" spans="1:23">
      <c r="A29" s="74" t="s">
        <v>44</v>
      </c>
      <c r="B29" s="157" t="s">
        <v>45</v>
      </c>
      <c r="C29" s="155">
        <f t="shared" si="5"/>
        <v>452206</v>
      </c>
      <c r="D29" s="158"/>
      <c r="E29" s="158"/>
      <c r="F29" s="158">
        <f t="shared" si="4"/>
        <v>0</v>
      </c>
      <c r="G29" s="158"/>
      <c r="H29" s="158"/>
      <c r="I29" s="158"/>
      <c r="J29" s="158">
        <f t="shared" si="6"/>
        <v>0</v>
      </c>
      <c r="K29" s="158"/>
      <c r="L29" s="158"/>
      <c r="M29" s="158"/>
      <c r="N29" s="158"/>
      <c r="O29" s="158"/>
      <c r="P29" s="158"/>
      <c r="Q29" s="158"/>
      <c r="R29" s="158"/>
      <c r="S29" s="158"/>
      <c r="T29" s="159"/>
      <c r="U29" s="160">
        <f t="shared" si="7"/>
        <v>452206</v>
      </c>
      <c r="V29" s="161">
        <v>452206</v>
      </c>
      <c r="W29" s="161"/>
    </row>
    <row r="30" spans="1:23">
      <c r="A30" s="74" t="s">
        <v>46</v>
      </c>
      <c r="B30" s="157" t="s">
        <v>47</v>
      </c>
      <c r="C30" s="155">
        <f t="shared" si="5"/>
        <v>91550</v>
      </c>
      <c r="D30" s="158"/>
      <c r="E30" s="158"/>
      <c r="F30" s="158">
        <f t="shared" si="4"/>
        <v>0</v>
      </c>
      <c r="G30" s="158"/>
      <c r="H30" s="158"/>
      <c r="I30" s="158"/>
      <c r="J30" s="158">
        <f t="shared" si="6"/>
        <v>0</v>
      </c>
      <c r="K30" s="158"/>
      <c r="L30" s="158"/>
      <c r="M30" s="158"/>
      <c r="N30" s="158"/>
      <c r="O30" s="158">
        <v>86690</v>
      </c>
      <c r="P30" s="158"/>
      <c r="Q30" s="158"/>
      <c r="R30" s="158"/>
      <c r="S30" s="158">
        <v>4860</v>
      </c>
      <c r="T30" s="159"/>
      <c r="U30" s="160">
        <f t="shared" si="7"/>
        <v>0</v>
      </c>
      <c r="V30" s="161"/>
      <c r="W30" s="161"/>
    </row>
    <row r="31" spans="1:23">
      <c r="A31" s="74" t="s">
        <v>48</v>
      </c>
      <c r="B31" s="157" t="s">
        <v>49</v>
      </c>
      <c r="C31" s="155">
        <f t="shared" si="5"/>
        <v>106200</v>
      </c>
      <c r="D31" s="158"/>
      <c r="E31" s="158"/>
      <c r="F31" s="158">
        <f t="shared" si="4"/>
        <v>0</v>
      </c>
      <c r="G31" s="158"/>
      <c r="H31" s="158"/>
      <c r="I31" s="158"/>
      <c r="J31" s="158">
        <f t="shared" si="6"/>
        <v>0</v>
      </c>
      <c r="K31" s="158"/>
      <c r="L31" s="158"/>
      <c r="M31" s="158"/>
      <c r="N31" s="158"/>
      <c r="O31" s="158"/>
      <c r="P31" s="158"/>
      <c r="Q31" s="158"/>
      <c r="R31" s="158"/>
      <c r="S31" s="158">
        <v>3200</v>
      </c>
      <c r="T31" s="159"/>
      <c r="U31" s="160">
        <f t="shared" si="7"/>
        <v>103000</v>
      </c>
      <c r="V31" s="161">
        <v>103000</v>
      </c>
      <c r="W31" s="161"/>
    </row>
    <row r="32" spans="1:23">
      <c r="A32" s="74" t="s">
        <v>50</v>
      </c>
      <c r="B32" s="157" t="s">
        <v>51</v>
      </c>
      <c r="C32" s="155">
        <f t="shared" si="5"/>
        <v>10710</v>
      </c>
      <c r="D32" s="158">
        <v>600</v>
      </c>
      <c r="E32" s="158"/>
      <c r="F32" s="158">
        <f t="shared" si="4"/>
        <v>0</v>
      </c>
      <c r="G32" s="158"/>
      <c r="H32" s="158"/>
      <c r="I32" s="158"/>
      <c r="J32" s="158">
        <f t="shared" si="6"/>
        <v>660</v>
      </c>
      <c r="K32" s="158">
        <v>660</v>
      </c>
      <c r="L32" s="158"/>
      <c r="M32" s="158"/>
      <c r="N32" s="158"/>
      <c r="O32" s="158">
        <v>450</v>
      </c>
      <c r="P32" s="158"/>
      <c r="Q32" s="158">
        <v>4000</v>
      </c>
      <c r="R32" s="158"/>
      <c r="S32" s="158"/>
      <c r="T32" s="159"/>
      <c r="U32" s="160">
        <f t="shared" si="7"/>
        <v>5000</v>
      </c>
      <c r="V32" s="161">
        <v>5000</v>
      </c>
      <c r="W32" s="161"/>
    </row>
    <row r="33" spans="1:23">
      <c r="A33" s="74" t="s">
        <v>52</v>
      </c>
      <c r="B33" s="157" t="s">
        <v>53</v>
      </c>
      <c r="C33" s="155">
        <f t="shared" si="5"/>
        <v>0</v>
      </c>
      <c r="D33" s="158"/>
      <c r="E33" s="158"/>
      <c r="F33" s="158">
        <f t="shared" si="4"/>
        <v>0</v>
      </c>
      <c r="G33" s="158"/>
      <c r="H33" s="158"/>
      <c r="I33" s="158"/>
      <c r="J33" s="158">
        <f t="shared" si="6"/>
        <v>0</v>
      </c>
      <c r="K33" s="158"/>
      <c r="L33" s="158"/>
      <c r="M33" s="158"/>
      <c r="N33" s="158"/>
      <c r="O33" s="158"/>
      <c r="P33" s="158"/>
      <c r="Q33" s="158"/>
      <c r="R33" s="158"/>
      <c r="S33" s="158"/>
      <c r="T33" s="159"/>
      <c r="U33" s="160">
        <f t="shared" si="7"/>
        <v>0</v>
      </c>
      <c r="V33" s="161"/>
      <c r="W33" s="161"/>
    </row>
    <row r="34" spans="1:23">
      <c r="A34" s="74" t="s">
        <v>54</v>
      </c>
      <c r="B34" s="157" t="s">
        <v>213</v>
      </c>
      <c r="C34" s="155">
        <f t="shared" si="5"/>
        <v>33680</v>
      </c>
      <c r="D34" s="158"/>
      <c r="E34" s="158"/>
      <c r="F34" s="158">
        <f t="shared" si="4"/>
        <v>0</v>
      </c>
      <c r="G34" s="158"/>
      <c r="H34" s="158"/>
      <c r="I34" s="158"/>
      <c r="J34" s="158">
        <f t="shared" si="6"/>
        <v>0</v>
      </c>
      <c r="K34" s="158"/>
      <c r="L34" s="158"/>
      <c r="M34" s="158"/>
      <c r="N34" s="158"/>
      <c r="O34" s="158">
        <v>3680</v>
      </c>
      <c r="P34" s="158">
        <v>30000</v>
      </c>
      <c r="Q34" s="158"/>
      <c r="R34" s="158"/>
      <c r="S34" s="158"/>
      <c r="T34" s="159"/>
      <c r="U34" s="160">
        <f t="shared" si="7"/>
        <v>0</v>
      </c>
      <c r="V34" s="161"/>
      <c r="W34" s="161"/>
    </row>
    <row r="35" spans="1:23">
      <c r="A35" s="74" t="s">
        <v>214</v>
      </c>
      <c r="B35" s="157" t="s">
        <v>215</v>
      </c>
      <c r="C35" s="155">
        <f t="shared" si="5"/>
        <v>1158351</v>
      </c>
      <c r="D35" s="158"/>
      <c r="E35" s="158"/>
      <c r="F35" s="158">
        <f t="shared" si="4"/>
        <v>236045</v>
      </c>
      <c r="G35" s="158">
        <v>236045</v>
      </c>
      <c r="H35" s="158"/>
      <c r="I35" s="158"/>
      <c r="J35" s="158">
        <f t="shared" si="6"/>
        <v>57446</v>
      </c>
      <c r="K35" s="158">
        <v>57446</v>
      </c>
      <c r="L35" s="158"/>
      <c r="M35" s="158"/>
      <c r="N35" s="158"/>
      <c r="O35" s="158">
        <v>683071</v>
      </c>
      <c r="P35" s="158">
        <v>17444</v>
      </c>
      <c r="Q35" s="158"/>
      <c r="R35" s="158"/>
      <c r="S35" s="158">
        <v>164345</v>
      </c>
      <c r="T35" s="159"/>
      <c r="U35" s="160">
        <f t="shared" si="7"/>
        <v>0</v>
      </c>
      <c r="V35" s="161"/>
      <c r="W35" s="161"/>
    </row>
    <row r="36" spans="1:23">
      <c r="A36" s="74" t="s">
        <v>55</v>
      </c>
      <c r="B36" s="157" t="s">
        <v>56</v>
      </c>
      <c r="C36" s="155">
        <f t="shared" si="5"/>
        <v>231841</v>
      </c>
      <c r="D36" s="158">
        <v>17254</v>
      </c>
      <c r="E36" s="158">
        <v>9000</v>
      </c>
      <c r="F36" s="158">
        <f t="shared" si="4"/>
        <v>36000</v>
      </c>
      <c r="G36" s="158">
        <v>36000</v>
      </c>
      <c r="H36" s="158"/>
      <c r="I36" s="158">
        <v>11243</v>
      </c>
      <c r="J36" s="158">
        <f t="shared" si="6"/>
        <v>14048</v>
      </c>
      <c r="K36" s="158">
        <v>890</v>
      </c>
      <c r="L36" s="158">
        <v>2750</v>
      </c>
      <c r="M36" s="158">
        <v>8503</v>
      </c>
      <c r="N36" s="158">
        <v>1905</v>
      </c>
      <c r="O36" s="158">
        <v>13381</v>
      </c>
      <c r="P36" s="158">
        <v>2140</v>
      </c>
      <c r="Q36" s="158">
        <v>42000</v>
      </c>
      <c r="R36" s="158">
        <v>2470</v>
      </c>
      <c r="S36" s="158">
        <v>1913</v>
      </c>
      <c r="T36" s="158">
        <v>4392</v>
      </c>
      <c r="U36" s="160">
        <f t="shared" si="7"/>
        <v>78000</v>
      </c>
      <c r="V36" s="158">
        <v>60000</v>
      </c>
      <c r="W36" s="158">
        <v>18000</v>
      </c>
    </row>
    <row r="37" spans="1:23">
      <c r="A37" s="74" t="s">
        <v>57</v>
      </c>
      <c r="B37" s="157" t="s">
        <v>58</v>
      </c>
      <c r="C37" s="155">
        <f t="shared" si="5"/>
        <v>180133</v>
      </c>
      <c r="D37" s="158">
        <v>21568</v>
      </c>
      <c r="E37" s="158">
        <v>3522</v>
      </c>
      <c r="F37" s="158">
        <f t="shared" si="4"/>
        <v>5239</v>
      </c>
      <c r="G37" s="158">
        <v>5239</v>
      </c>
      <c r="H37" s="158"/>
      <c r="I37" s="158">
        <v>6490</v>
      </c>
      <c r="J37" s="158">
        <f t="shared" si="6"/>
        <v>17560</v>
      </c>
      <c r="K37" s="158">
        <v>1113</v>
      </c>
      <c r="L37" s="158">
        <v>3438</v>
      </c>
      <c r="M37" s="158">
        <v>10629</v>
      </c>
      <c r="N37" s="158">
        <v>2380</v>
      </c>
      <c r="O37" s="158">
        <v>16727</v>
      </c>
      <c r="P37" s="158">
        <v>2674</v>
      </c>
      <c r="Q37" s="158">
        <v>24533</v>
      </c>
      <c r="R37" s="158">
        <v>3087</v>
      </c>
      <c r="S37" s="158">
        <v>2392</v>
      </c>
      <c r="T37" s="158">
        <v>5491</v>
      </c>
      <c r="U37" s="160">
        <f t="shared" si="7"/>
        <v>70850</v>
      </c>
      <c r="V37" s="158">
        <v>58874</v>
      </c>
      <c r="W37" s="158">
        <v>11976</v>
      </c>
    </row>
    <row r="38" spans="1:23">
      <c r="A38" s="74" t="s">
        <v>59</v>
      </c>
      <c r="B38" s="157" t="s">
        <v>60</v>
      </c>
      <c r="C38" s="155">
        <f t="shared" si="5"/>
        <v>0</v>
      </c>
      <c r="D38" s="158"/>
      <c r="E38" s="158"/>
      <c r="F38" s="158">
        <f t="shared" si="4"/>
        <v>0</v>
      </c>
      <c r="G38" s="158"/>
      <c r="H38" s="158"/>
      <c r="I38" s="158"/>
      <c r="J38" s="158">
        <f t="shared" si="6"/>
        <v>0</v>
      </c>
      <c r="K38" s="158"/>
      <c r="L38" s="158"/>
      <c r="M38" s="158"/>
      <c r="N38" s="158"/>
      <c r="O38" s="158"/>
      <c r="P38" s="158"/>
      <c r="Q38" s="158"/>
      <c r="R38" s="158"/>
      <c r="S38" s="158"/>
      <c r="T38" s="159"/>
      <c r="U38" s="160">
        <f t="shared" si="7"/>
        <v>0</v>
      </c>
      <c r="V38" s="161"/>
      <c r="W38" s="161"/>
    </row>
    <row r="39" spans="1:23">
      <c r="A39" s="74" t="s">
        <v>61</v>
      </c>
      <c r="B39" s="157" t="s">
        <v>62</v>
      </c>
      <c r="C39" s="155">
        <f t="shared" si="5"/>
        <v>250680</v>
      </c>
      <c r="D39" s="158"/>
      <c r="E39" s="158"/>
      <c r="F39" s="158">
        <f t="shared" si="4"/>
        <v>31800</v>
      </c>
      <c r="G39" s="158">
        <v>31800</v>
      </c>
      <c r="H39" s="158"/>
      <c r="I39" s="158"/>
      <c r="J39" s="158">
        <f t="shared" si="6"/>
        <v>0</v>
      </c>
      <c r="K39" s="158"/>
      <c r="L39" s="158"/>
      <c r="M39" s="158"/>
      <c r="N39" s="158"/>
      <c r="O39" s="158"/>
      <c r="P39" s="158"/>
      <c r="Q39" s="158">
        <v>33960</v>
      </c>
      <c r="R39" s="158"/>
      <c r="S39" s="158"/>
      <c r="T39" s="159"/>
      <c r="U39" s="160">
        <f t="shared" si="7"/>
        <v>184920</v>
      </c>
      <c r="V39" s="161">
        <v>130800</v>
      </c>
      <c r="W39" s="161">
        <v>54120</v>
      </c>
    </row>
    <row r="40" spans="1:23">
      <c r="A40" s="74" t="s">
        <v>63</v>
      </c>
      <c r="B40" s="157" t="s">
        <v>64</v>
      </c>
      <c r="C40" s="155">
        <f t="shared" si="5"/>
        <v>390467</v>
      </c>
      <c r="D40" s="158">
        <v>3703</v>
      </c>
      <c r="E40" s="158"/>
      <c r="F40" s="158">
        <f t="shared" si="4"/>
        <v>140000</v>
      </c>
      <c r="G40" s="158">
        <v>140000</v>
      </c>
      <c r="H40" s="158"/>
      <c r="I40" s="158">
        <v>21600</v>
      </c>
      <c r="J40" s="158">
        <f t="shared" si="6"/>
        <v>13725</v>
      </c>
      <c r="K40" s="158">
        <v>7856</v>
      </c>
      <c r="L40" s="158">
        <v>2572</v>
      </c>
      <c r="M40" s="158">
        <v>2643</v>
      </c>
      <c r="N40" s="158">
        <v>654</v>
      </c>
      <c r="O40" s="158">
        <v>15799</v>
      </c>
      <c r="P40" s="158">
        <v>11148</v>
      </c>
      <c r="Q40" s="158"/>
      <c r="R40" s="158"/>
      <c r="S40" s="158">
        <v>15000</v>
      </c>
      <c r="T40" s="159"/>
      <c r="U40" s="160">
        <f t="shared" si="7"/>
        <v>169492</v>
      </c>
      <c r="V40" s="161">
        <v>169492</v>
      </c>
      <c r="W40" s="161"/>
    </row>
    <row r="41" spans="1:23">
      <c r="A41" s="74" t="s">
        <v>65</v>
      </c>
      <c r="B41" s="157" t="s">
        <v>66</v>
      </c>
      <c r="C41" s="155">
        <f t="shared" si="5"/>
        <v>797707</v>
      </c>
      <c r="D41" s="155">
        <f t="shared" ref="D41:T41" si="9">SUM(D42:D53)</f>
        <v>116666</v>
      </c>
      <c r="E41" s="155">
        <f t="shared" si="9"/>
        <v>16907</v>
      </c>
      <c r="F41" s="158">
        <f t="shared" ref="F41:F53" si="10">SUM(G41:G41)</f>
        <v>62762</v>
      </c>
      <c r="G41" s="155">
        <f>SUM(G42:G53)</f>
        <v>62762</v>
      </c>
      <c r="H41" s="155">
        <f t="shared" si="9"/>
        <v>0</v>
      </c>
      <c r="I41" s="155">
        <f t="shared" si="9"/>
        <v>31153</v>
      </c>
      <c r="J41" s="158">
        <f t="shared" si="6"/>
        <v>93525</v>
      </c>
      <c r="K41" s="155">
        <f t="shared" si="9"/>
        <v>5341</v>
      </c>
      <c r="L41" s="155">
        <f t="shared" si="9"/>
        <v>16501</v>
      </c>
      <c r="M41" s="155">
        <f t="shared" si="9"/>
        <v>60258</v>
      </c>
      <c r="N41" s="155">
        <f t="shared" si="9"/>
        <v>11425</v>
      </c>
      <c r="O41" s="155">
        <f t="shared" si="9"/>
        <v>80287</v>
      </c>
      <c r="P41" s="155">
        <f t="shared" si="9"/>
        <v>12839</v>
      </c>
      <c r="Q41" s="155">
        <f t="shared" si="9"/>
        <v>112167</v>
      </c>
      <c r="R41" s="155">
        <f t="shared" si="9"/>
        <v>14818</v>
      </c>
      <c r="S41" s="155">
        <f t="shared" si="9"/>
        <v>11480</v>
      </c>
      <c r="T41" s="155">
        <f t="shared" si="9"/>
        <v>26355</v>
      </c>
      <c r="U41" s="155">
        <f>SUM(U42:U53)</f>
        <v>218748</v>
      </c>
      <c r="V41" s="155">
        <f>SUM(V42:V53)</f>
        <v>164129</v>
      </c>
      <c r="W41" s="155">
        <f>SUM(W42:W53)</f>
        <v>54619</v>
      </c>
    </row>
    <row r="42" spans="1:23">
      <c r="A42" s="74" t="s">
        <v>17</v>
      </c>
      <c r="B42" s="157" t="s">
        <v>67</v>
      </c>
      <c r="C42" s="155">
        <f t="shared" si="5"/>
        <v>0</v>
      </c>
      <c r="D42" s="158"/>
      <c r="E42" s="158"/>
      <c r="F42" s="158">
        <f t="shared" si="4"/>
        <v>0</v>
      </c>
      <c r="G42" s="158"/>
      <c r="H42" s="158"/>
      <c r="I42" s="158"/>
      <c r="J42" s="158">
        <f t="shared" si="6"/>
        <v>0</v>
      </c>
      <c r="K42" s="158"/>
      <c r="L42" s="158"/>
      <c r="M42" s="158"/>
      <c r="N42" s="158"/>
      <c r="O42" s="158"/>
      <c r="P42" s="158"/>
      <c r="Q42" s="158"/>
      <c r="R42" s="158"/>
      <c r="S42" s="158"/>
      <c r="T42" s="159"/>
      <c r="U42" s="160">
        <f t="shared" ref="U42:U72" si="11">V42+W42</f>
        <v>0</v>
      </c>
      <c r="V42" s="161"/>
      <c r="W42" s="161"/>
    </row>
    <row r="43" spans="1:23">
      <c r="A43" s="74" t="s">
        <v>19</v>
      </c>
      <c r="B43" s="157" t="s">
        <v>68</v>
      </c>
      <c r="C43" s="155">
        <f t="shared" si="5"/>
        <v>0</v>
      </c>
      <c r="D43" s="158"/>
      <c r="E43" s="158"/>
      <c r="F43" s="158">
        <f t="shared" si="4"/>
        <v>0</v>
      </c>
      <c r="G43" s="158"/>
      <c r="H43" s="158"/>
      <c r="I43" s="158"/>
      <c r="J43" s="158">
        <f t="shared" si="6"/>
        <v>0</v>
      </c>
      <c r="K43" s="158"/>
      <c r="L43" s="158"/>
      <c r="M43" s="158"/>
      <c r="N43" s="158"/>
      <c r="O43" s="158"/>
      <c r="P43" s="158"/>
      <c r="Q43" s="158"/>
      <c r="R43" s="158"/>
      <c r="S43" s="158"/>
      <c r="T43" s="159"/>
      <c r="U43" s="160">
        <f t="shared" si="11"/>
        <v>0</v>
      </c>
      <c r="V43" s="161"/>
      <c r="W43" s="161"/>
    </row>
    <row r="44" spans="1:23">
      <c r="A44" s="74" t="s">
        <v>21</v>
      </c>
      <c r="B44" s="157" t="s">
        <v>69</v>
      </c>
      <c r="C44" s="155">
        <f t="shared" si="5"/>
        <v>0</v>
      </c>
      <c r="D44" s="158"/>
      <c r="E44" s="158"/>
      <c r="F44" s="158">
        <f t="shared" si="4"/>
        <v>0</v>
      </c>
      <c r="G44" s="158"/>
      <c r="H44" s="158"/>
      <c r="I44" s="158"/>
      <c r="J44" s="158">
        <f t="shared" si="6"/>
        <v>0</v>
      </c>
      <c r="K44" s="158"/>
      <c r="L44" s="158"/>
      <c r="M44" s="158"/>
      <c r="N44" s="158"/>
      <c r="O44" s="158"/>
      <c r="P44" s="158"/>
      <c r="Q44" s="158"/>
      <c r="R44" s="158"/>
      <c r="S44" s="158"/>
      <c r="T44" s="159"/>
      <c r="U44" s="160">
        <f t="shared" si="11"/>
        <v>0</v>
      </c>
      <c r="V44" s="161"/>
      <c r="W44" s="161"/>
    </row>
    <row r="45" spans="1:23">
      <c r="A45" s="74" t="s">
        <v>23</v>
      </c>
      <c r="B45" s="157" t="s">
        <v>70</v>
      </c>
      <c r="C45" s="155">
        <f t="shared" si="5"/>
        <v>47880</v>
      </c>
      <c r="D45" s="158">
        <v>13140</v>
      </c>
      <c r="E45" s="158"/>
      <c r="F45" s="158">
        <f t="shared" si="4"/>
        <v>0</v>
      </c>
      <c r="G45" s="158"/>
      <c r="H45" s="158"/>
      <c r="I45" s="158"/>
      <c r="J45" s="158">
        <f t="shared" si="6"/>
        <v>9240</v>
      </c>
      <c r="K45" s="158"/>
      <c r="L45" s="158"/>
      <c r="M45" s="158">
        <v>9240</v>
      </c>
      <c r="N45" s="158"/>
      <c r="O45" s="158"/>
      <c r="P45" s="158"/>
      <c r="Q45" s="158"/>
      <c r="R45" s="158"/>
      <c r="S45" s="158"/>
      <c r="T45" s="159"/>
      <c r="U45" s="160">
        <f t="shared" si="11"/>
        <v>25500</v>
      </c>
      <c r="V45" s="161">
        <v>25500</v>
      </c>
      <c r="W45" s="161"/>
    </row>
    <row r="46" spans="1:23">
      <c r="A46" s="74" t="s">
        <v>25</v>
      </c>
      <c r="B46" s="157" t="s">
        <v>71</v>
      </c>
      <c r="C46" s="155">
        <f t="shared" si="5"/>
        <v>0</v>
      </c>
      <c r="D46" s="158"/>
      <c r="E46" s="158"/>
      <c r="F46" s="158">
        <f t="shared" si="4"/>
        <v>0</v>
      </c>
      <c r="G46" s="158"/>
      <c r="H46" s="158"/>
      <c r="I46" s="158"/>
      <c r="J46" s="158">
        <f t="shared" si="6"/>
        <v>0</v>
      </c>
      <c r="K46" s="158"/>
      <c r="L46" s="158"/>
      <c r="M46" s="158"/>
      <c r="N46" s="158"/>
      <c r="O46" s="158"/>
      <c r="P46" s="158"/>
      <c r="Q46" s="158"/>
      <c r="R46" s="158"/>
      <c r="S46" s="158"/>
      <c r="T46" s="159"/>
      <c r="U46" s="160">
        <f t="shared" si="11"/>
        <v>0</v>
      </c>
      <c r="V46" s="161"/>
      <c r="W46" s="161"/>
    </row>
    <row r="47" spans="1:23">
      <c r="A47" s="74" t="s">
        <v>27</v>
      </c>
      <c r="B47" s="157" t="s">
        <v>72</v>
      </c>
      <c r="C47" s="155">
        <f t="shared" si="5"/>
        <v>0</v>
      </c>
      <c r="D47" s="158"/>
      <c r="E47" s="158"/>
      <c r="F47" s="158">
        <f t="shared" si="4"/>
        <v>0</v>
      </c>
      <c r="G47" s="158"/>
      <c r="H47" s="158"/>
      <c r="I47" s="158"/>
      <c r="J47" s="158">
        <f t="shared" si="6"/>
        <v>0</v>
      </c>
      <c r="K47" s="158"/>
      <c r="L47" s="158"/>
      <c r="M47" s="158"/>
      <c r="N47" s="158"/>
      <c r="O47" s="158"/>
      <c r="P47" s="158"/>
      <c r="Q47" s="158"/>
      <c r="R47" s="158"/>
      <c r="S47" s="158"/>
      <c r="T47" s="159"/>
      <c r="U47" s="160">
        <f t="shared" si="11"/>
        <v>0</v>
      </c>
      <c r="V47" s="161"/>
      <c r="W47" s="161"/>
    </row>
    <row r="48" spans="1:23">
      <c r="A48" s="74" t="s">
        <v>29</v>
      </c>
      <c r="B48" s="157" t="s">
        <v>73</v>
      </c>
      <c r="C48" s="155">
        <f t="shared" si="5"/>
        <v>0</v>
      </c>
      <c r="D48" s="158"/>
      <c r="E48" s="158"/>
      <c r="F48" s="158">
        <f t="shared" si="4"/>
        <v>0</v>
      </c>
      <c r="G48" s="158"/>
      <c r="H48" s="158"/>
      <c r="I48" s="158"/>
      <c r="J48" s="158">
        <f t="shared" si="6"/>
        <v>0</v>
      </c>
      <c r="K48" s="158"/>
      <c r="L48" s="158"/>
      <c r="M48" s="158"/>
      <c r="N48" s="158"/>
      <c r="O48" s="158"/>
      <c r="P48" s="158"/>
      <c r="Q48" s="158"/>
      <c r="R48" s="158"/>
      <c r="S48" s="158"/>
      <c r="T48" s="159"/>
      <c r="U48" s="160">
        <f t="shared" si="11"/>
        <v>0</v>
      </c>
      <c r="V48" s="161"/>
      <c r="W48" s="161"/>
    </row>
    <row r="49" spans="1:25">
      <c r="A49" s="74" t="s">
        <v>38</v>
      </c>
      <c r="B49" s="157" t="s">
        <v>74</v>
      </c>
      <c r="C49" s="155">
        <f t="shared" si="5"/>
        <v>0</v>
      </c>
      <c r="D49" s="158"/>
      <c r="E49" s="158"/>
      <c r="F49" s="158">
        <f t="shared" si="4"/>
        <v>0</v>
      </c>
      <c r="G49" s="158"/>
      <c r="H49" s="158"/>
      <c r="I49" s="158"/>
      <c r="J49" s="158">
        <f t="shared" si="6"/>
        <v>0</v>
      </c>
      <c r="K49" s="158"/>
      <c r="L49" s="158"/>
      <c r="M49" s="158"/>
      <c r="N49" s="158"/>
      <c r="O49" s="158"/>
      <c r="P49" s="158"/>
      <c r="Q49" s="158"/>
      <c r="R49" s="158"/>
      <c r="S49" s="158"/>
      <c r="T49" s="159"/>
      <c r="U49" s="160">
        <f t="shared" si="11"/>
        <v>0</v>
      </c>
      <c r="V49" s="161"/>
      <c r="W49" s="161"/>
    </row>
    <row r="50" spans="1:25">
      <c r="A50" s="74" t="s">
        <v>40</v>
      </c>
      <c r="B50" s="157" t="s">
        <v>75</v>
      </c>
      <c r="C50" s="155">
        <f t="shared" si="5"/>
        <v>0</v>
      </c>
      <c r="D50" s="158"/>
      <c r="E50" s="158"/>
      <c r="F50" s="158">
        <f t="shared" si="4"/>
        <v>0</v>
      </c>
      <c r="G50" s="158"/>
      <c r="H50" s="158"/>
      <c r="I50" s="158"/>
      <c r="J50" s="158">
        <f t="shared" si="6"/>
        <v>0</v>
      </c>
      <c r="K50" s="158"/>
      <c r="L50" s="158"/>
      <c r="M50" s="158"/>
      <c r="N50" s="158"/>
      <c r="O50" s="158"/>
      <c r="P50" s="158"/>
      <c r="Q50" s="158"/>
      <c r="R50" s="158"/>
      <c r="S50" s="158"/>
      <c r="T50" s="159"/>
      <c r="U50" s="160">
        <f t="shared" si="11"/>
        <v>0</v>
      </c>
      <c r="V50" s="161"/>
      <c r="W50" s="161"/>
    </row>
    <row r="51" spans="1:25">
      <c r="A51" s="74" t="s">
        <v>41</v>
      </c>
      <c r="B51" s="157" t="s">
        <v>76</v>
      </c>
      <c r="C51" s="155">
        <f t="shared" si="5"/>
        <v>0</v>
      </c>
      <c r="D51" s="158"/>
      <c r="E51" s="158"/>
      <c r="F51" s="158">
        <f t="shared" si="4"/>
        <v>0</v>
      </c>
      <c r="G51" s="158"/>
      <c r="H51" s="158"/>
      <c r="I51" s="158"/>
      <c r="J51" s="158">
        <f t="shared" si="6"/>
        <v>0</v>
      </c>
      <c r="K51" s="158"/>
      <c r="L51" s="158"/>
      <c r="M51" s="158"/>
      <c r="N51" s="158"/>
      <c r="O51" s="158"/>
      <c r="P51" s="158"/>
      <c r="Q51" s="158"/>
      <c r="R51" s="158"/>
      <c r="S51" s="158"/>
      <c r="T51" s="159"/>
      <c r="U51" s="160">
        <f t="shared" si="11"/>
        <v>0</v>
      </c>
      <c r="V51" s="161"/>
      <c r="W51" s="161"/>
    </row>
    <row r="52" spans="1:25">
      <c r="A52" s="74" t="s">
        <v>43</v>
      </c>
      <c r="B52" s="157" t="s">
        <v>77</v>
      </c>
      <c r="C52" s="155">
        <f t="shared" si="5"/>
        <v>749827</v>
      </c>
      <c r="D52" s="158">
        <v>103526</v>
      </c>
      <c r="E52" s="158">
        <v>16907</v>
      </c>
      <c r="F52" s="158">
        <f t="shared" si="4"/>
        <v>62762</v>
      </c>
      <c r="G52" s="158">
        <v>62762</v>
      </c>
      <c r="H52" s="158"/>
      <c r="I52" s="158">
        <v>31153</v>
      </c>
      <c r="J52" s="158">
        <f t="shared" si="6"/>
        <v>84285</v>
      </c>
      <c r="K52" s="158">
        <v>5341</v>
      </c>
      <c r="L52" s="158">
        <v>16501</v>
      </c>
      <c r="M52" s="158">
        <v>51018</v>
      </c>
      <c r="N52" s="158">
        <v>11425</v>
      </c>
      <c r="O52" s="158">
        <v>80287</v>
      </c>
      <c r="P52" s="158">
        <v>12839</v>
      </c>
      <c r="Q52" s="158">
        <v>112167</v>
      </c>
      <c r="R52" s="158">
        <v>14818</v>
      </c>
      <c r="S52" s="158">
        <v>11480</v>
      </c>
      <c r="T52" s="159">
        <v>26355</v>
      </c>
      <c r="U52" s="160">
        <f t="shared" si="11"/>
        <v>193248</v>
      </c>
      <c r="V52" s="161">
        <v>138629</v>
      </c>
      <c r="W52" s="161">
        <v>54619</v>
      </c>
    </row>
    <row r="53" spans="1:25">
      <c r="A53" s="74" t="s">
        <v>44</v>
      </c>
      <c r="B53" s="157" t="s">
        <v>78</v>
      </c>
      <c r="C53" s="155">
        <f t="shared" si="5"/>
        <v>0</v>
      </c>
      <c r="D53" s="158"/>
      <c r="E53" s="158"/>
      <c r="F53" s="158">
        <f t="shared" si="10"/>
        <v>0</v>
      </c>
      <c r="G53" s="158"/>
      <c r="H53" s="158"/>
      <c r="I53" s="158"/>
      <c r="J53" s="158">
        <f t="shared" si="6"/>
        <v>0</v>
      </c>
      <c r="K53" s="158"/>
      <c r="L53" s="158"/>
      <c r="M53" s="158"/>
      <c r="N53" s="158"/>
      <c r="O53" s="158"/>
      <c r="P53" s="158"/>
      <c r="Q53" s="158"/>
      <c r="R53" s="158"/>
      <c r="S53" s="158"/>
      <c r="T53" s="159"/>
      <c r="U53" s="160">
        <f t="shared" si="11"/>
        <v>0</v>
      </c>
      <c r="V53" s="161"/>
      <c r="W53" s="161"/>
    </row>
    <row r="54" spans="1:25">
      <c r="A54" s="74" t="s">
        <v>79</v>
      </c>
      <c r="B54" s="157" t="s">
        <v>80</v>
      </c>
      <c r="C54" s="155">
        <f t="shared" si="5"/>
        <v>2490000</v>
      </c>
      <c r="D54" s="155">
        <f t="shared" ref="D54:G54" si="12">D55+D58+D60+D63+D67+D69+D72</f>
        <v>10000</v>
      </c>
      <c r="E54" s="155">
        <f t="shared" si="12"/>
        <v>5000</v>
      </c>
      <c r="F54" s="155">
        <f>SUM(G54:H54)</f>
        <v>1055000</v>
      </c>
      <c r="G54" s="155">
        <f t="shared" si="12"/>
        <v>5000</v>
      </c>
      <c r="H54" s="155">
        <f>H55+H58+H60+H63+H67+H69+H72</f>
        <v>1050000</v>
      </c>
      <c r="I54" s="155">
        <f t="shared" ref="I54:W54" si="13">I55+I58+I60+I63+I67+I69+I72</f>
        <v>5000</v>
      </c>
      <c r="J54" s="155">
        <f t="shared" si="13"/>
        <v>378000</v>
      </c>
      <c r="K54" s="155">
        <f t="shared" si="13"/>
        <v>365000</v>
      </c>
      <c r="L54" s="155">
        <f t="shared" si="13"/>
        <v>5000</v>
      </c>
      <c r="M54" s="155">
        <f t="shared" si="13"/>
        <v>5000</v>
      </c>
      <c r="N54" s="155">
        <f t="shared" si="13"/>
        <v>3000</v>
      </c>
      <c r="O54" s="155">
        <f t="shared" si="13"/>
        <v>8000</v>
      </c>
      <c r="P54" s="155">
        <f t="shared" si="13"/>
        <v>5000</v>
      </c>
      <c r="Q54" s="155">
        <f t="shared" si="13"/>
        <v>12000</v>
      </c>
      <c r="R54" s="155">
        <f t="shared" si="13"/>
        <v>5000</v>
      </c>
      <c r="S54" s="155">
        <f t="shared" si="13"/>
        <v>4000</v>
      </c>
      <c r="T54" s="155">
        <f t="shared" si="13"/>
        <v>5000</v>
      </c>
      <c r="U54" s="160">
        <f t="shared" si="11"/>
        <v>998000</v>
      </c>
      <c r="V54" s="155">
        <f t="shared" si="13"/>
        <v>988000</v>
      </c>
      <c r="W54" s="155">
        <f t="shared" si="13"/>
        <v>10000</v>
      </c>
    </row>
    <row r="55" spans="1:25">
      <c r="A55" s="74" t="s">
        <v>81</v>
      </c>
      <c r="B55" s="157" t="s">
        <v>216</v>
      </c>
      <c r="C55" s="155">
        <f t="shared" si="5"/>
        <v>900000</v>
      </c>
      <c r="D55" s="155">
        <f>D56+D57</f>
        <v>0</v>
      </c>
      <c r="E55" s="155">
        <f t="shared" ref="E55:W55" si="14">E56+E57</f>
        <v>0</v>
      </c>
      <c r="F55" s="155">
        <f t="shared" ref="F55:F72" si="15">SUM(G55:H55)</f>
        <v>0</v>
      </c>
      <c r="G55" s="155">
        <f t="shared" si="14"/>
        <v>0</v>
      </c>
      <c r="H55" s="155">
        <f t="shared" si="14"/>
        <v>0</v>
      </c>
      <c r="I55" s="155">
        <f t="shared" si="14"/>
        <v>0</v>
      </c>
      <c r="J55" s="155">
        <f t="shared" si="14"/>
        <v>0</v>
      </c>
      <c r="K55" s="155">
        <f t="shared" si="14"/>
        <v>0</v>
      </c>
      <c r="L55" s="155">
        <f t="shared" si="14"/>
        <v>0</v>
      </c>
      <c r="M55" s="155">
        <f t="shared" si="14"/>
        <v>0</v>
      </c>
      <c r="N55" s="155">
        <f t="shared" si="14"/>
        <v>0</v>
      </c>
      <c r="O55" s="155">
        <f t="shared" si="14"/>
        <v>0</v>
      </c>
      <c r="P55" s="155">
        <f t="shared" si="14"/>
        <v>0</v>
      </c>
      <c r="Q55" s="155">
        <f t="shared" si="14"/>
        <v>0</v>
      </c>
      <c r="R55" s="155"/>
      <c r="S55" s="155"/>
      <c r="T55" s="155">
        <f t="shared" si="14"/>
        <v>0</v>
      </c>
      <c r="U55" s="160">
        <f t="shared" si="11"/>
        <v>900000</v>
      </c>
      <c r="V55" s="155">
        <f t="shared" si="14"/>
        <v>900000</v>
      </c>
      <c r="W55" s="155">
        <f t="shared" si="14"/>
        <v>0</v>
      </c>
    </row>
    <row r="56" spans="1:25">
      <c r="A56" s="74" t="s">
        <v>17</v>
      </c>
      <c r="B56" s="157" t="s">
        <v>217</v>
      </c>
      <c r="C56" s="155">
        <f t="shared" si="5"/>
        <v>750000</v>
      </c>
      <c r="D56" s="158"/>
      <c r="E56" s="158"/>
      <c r="F56" s="155">
        <f t="shared" si="15"/>
        <v>0</v>
      </c>
      <c r="G56" s="158"/>
      <c r="H56" s="158"/>
      <c r="I56" s="158"/>
      <c r="J56" s="158">
        <f t="shared" ref="J56:J72" si="16">SUM(K56:N56)</f>
        <v>0</v>
      </c>
      <c r="K56" s="158"/>
      <c r="L56" s="158"/>
      <c r="M56" s="158"/>
      <c r="N56" s="158"/>
      <c r="O56" s="158"/>
      <c r="P56" s="158"/>
      <c r="Q56" s="158"/>
      <c r="R56" s="158"/>
      <c r="S56" s="158"/>
      <c r="T56" s="159"/>
      <c r="U56" s="160">
        <f t="shared" si="11"/>
        <v>750000</v>
      </c>
      <c r="V56" s="161">
        <v>750000</v>
      </c>
      <c r="W56" s="161"/>
    </row>
    <row r="57" spans="1:25">
      <c r="A57" s="74" t="s">
        <v>19</v>
      </c>
      <c r="B57" s="157" t="s">
        <v>218</v>
      </c>
      <c r="C57" s="155">
        <f t="shared" si="5"/>
        <v>150000</v>
      </c>
      <c r="D57" s="158"/>
      <c r="E57" s="158"/>
      <c r="F57" s="155">
        <f t="shared" si="15"/>
        <v>0</v>
      </c>
      <c r="G57" s="158"/>
      <c r="H57" s="158"/>
      <c r="I57" s="158"/>
      <c r="J57" s="158">
        <f t="shared" si="16"/>
        <v>0</v>
      </c>
      <c r="K57" s="158"/>
      <c r="L57" s="158"/>
      <c r="M57" s="158"/>
      <c r="N57" s="158"/>
      <c r="O57" s="158"/>
      <c r="P57" s="158"/>
      <c r="Q57" s="158"/>
      <c r="R57" s="158"/>
      <c r="S57" s="158"/>
      <c r="T57" s="159"/>
      <c r="U57" s="160">
        <f t="shared" si="11"/>
        <v>150000</v>
      </c>
      <c r="V57" s="161">
        <v>150000</v>
      </c>
      <c r="W57" s="161"/>
    </row>
    <row r="58" spans="1:25">
      <c r="A58" s="74" t="s">
        <v>85</v>
      </c>
      <c r="B58" s="157" t="s">
        <v>219</v>
      </c>
      <c r="C58" s="155">
        <f t="shared" si="5"/>
        <v>1410000</v>
      </c>
      <c r="D58" s="158"/>
      <c r="E58" s="158"/>
      <c r="F58" s="155">
        <f t="shared" si="15"/>
        <v>1050000</v>
      </c>
      <c r="G58" s="158"/>
      <c r="H58" s="158">
        <v>1050000</v>
      </c>
      <c r="I58" s="158"/>
      <c r="J58" s="158">
        <f t="shared" si="16"/>
        <v>360000</v>
      </c>
      <c r="K58" s="158">
        <v>360000</v>
      </c>
      <c r="L58" s="158"/>
      <c r="M58" s="158"/>
      <c r="N58" s="158"/>
      <c r="O58" s="158"/>
      <c r="P58" s="158"/>
      <c r="Q58" s="158"/>
      <c r="R58" s="158"/>
      <c r="S58" s="158"/>
      <c r="T58" s="159"/>
      <c r="U58" s="160">
        <f t="shared" si="11"/>
        <v>0</v>
      </c>
      <c r="V58" s="161"/>
      <c r="W58" s="161"/>
    </row>
    <row r="59" spans="1:25">
      <c r="A59" s="163"/>
      <c r="B59" s="164"/>
      <c r="C59" s="155">
        <f t="shared" si="5"/>
        <v>0</v>
      </c>
      <c r="D59" s="158"/>
      <c r="E59" s="158"/>
      <c r="F59" s="155">
        <f t="shared" si="15"/>
        <v>0</v>
      </c>
      <c r="G59" s="158"/>
      <c r="H59" s="158"/>
      <c r="I59" s="158"/>
      <c r="J59" s="158">
        <f t="shared" si="16"/>
        <v>0</v>
      </c>
      <c r="K59" s="158"/>
      <c r="L59" s="158"/>
      <c r="M59" s="158"/>
      <c r="N59" s="158"/>
      <c r="O59" s="158"/>
      <c r="P59" s="158"/>
      <c r="Q59" s="158"/>
      <c r="R59" s="158"/>
      <c r="S59" s="158"/>
      <c r="T59" s="159"/>
      <c r="U59" s="160">
        <f t="shared" si="11"/>
        <v>0</v>
      </c>
      <c r="V59" s="161"/>
      <c r="W59" s="161"/>
    </row>
    <row r="60" spans="1:25">
      <c r="A60" s="163" t="s">
        <v>87</v>
      </c>
      <c r="B60" s="157" t="s">
        <v>88</v>
      </c>
      <c r="C60" s="155">
        <f t="shared" si="5"/>
        <v>0</v>
      </c>
      <c r="D60" s="155"/>
      <c r="E60" s="155"/>
      <c r="F60" s="155">
        <f t="shared" si="15"/>
        <v>0</v>
      </c>
      <c r="G60" s="155"/>
      <c r="H60" s="155"/>
      <c r="I60" s="155"/>
      <c r="J60" s="158">
        <f t="shared" si="16"/>
        <v>0</v>
      </c>
      <c r="K60" s="155"/>
      <c r="L60" s="155"/>
      <c r="M60" s="155"/>
      <c r="N60" s="155"/>
      <c r="O60" s="155"/>
      <c r="P60" s="155"/>
      <c r="Q60" s="155"/>
      <c r="R60" s="155"/>
      <c r="S60" s="155"/>
      <c r="T60" s="159"/>
      <c r="U60" s="160">
        <f t="shared" si="11"/>
        <v>0</v>
      </c>
      <c r="V60" s="161"/>
      <c r="W60" s="161"/>
    </row>
    <row r="61" spans="1:25">
      <c r="A61" s="163" t="s">
        <v>17</v>
      </c>
      <c r="B61" s="157" t="s">
        <v>89</v>
      </c>
      <c r="C61" s="155">
        <f t="shared" si="5"/>
        <v>0</v>
      </c>
      <c r="D61" s="158"/>
      <c r="E61" s="158"/>
      <c r="F61" s="155">
        <f t="shared" si="15"/>
        <v>0</v>
      </c>
      <c r="G61" s="158"/>
      <c r="H61" s="158"/>
      <c r="I61" s="158"/>
      <c r="J61" s="158">
        <f t="shared" si="16"/>
        <v>0</v>
      </c>
      <c r="K61" s="158"/>
      <c r="L61" s="158"/>
      <c r="M61" s="158"/>
      <c r="N61" s="158"/>
      <c r="O61" s="158"/>
      <c r="P61" s="158"/>
      <c r="Q61" s="158"/>
      <c r="R61" s="158"/>
      <c r="S61" s="158"/>
      <c r="T61" s="159"/>
      <c r="U61" s="160">
        <f t="shared" si="11"/>
        <v>0</v>
      </c>
      <c r="V61" s="161"/>
      <c r="W61" s="161"/>
    </row>
    <row r="62" spans="1:25">
      <c r="A62" s="163" t="s">
        <v>19</v>
      </c>
      <c r="B62" s="157" t="s">
        <v>90</v>
      </c>
      <c r="C62" s="155">
        <f t="shared" si="5"/>
        <v>0</v>
      </c>
      <c r="D62" s="158"/>
      <c r="E62" s="158"/>
      <c r="F62" s="155">
        <f t="shared" si="15"/>
        <v>0</v>
      </c>
      <c r="G62" s="158"/>
      <c r="H62" s="158"/>
      <c r="I62" s="158"/>
      <c r="J62" s="158">
        <f t="shared" si="16"/>
        <v>0</v>
      </c>
      <c r="K62" s="158"/>
      <c r="L62" s="158"/>
      <c r="M62" s="158"/>
      <c r="N62" s="158"/>
      <c r="O62" s="158"/>
      <c r="P62" s="158"/>
      <c r="Q62" s="158"/>
      <c r="R62" s="158"/>
      <c r="S62" s="158"/>
      <c r="T62" s="159"/>
      <c r="U62" s="160">
        <f t="shared" si="11"/>
        <v>0</v>
      </c>
      <c r="V62" s="161"/>
      <c r="W62" s="161"/>
    </row>
    <row r="63" spans="1:25">
      <c r="A63" s="163" t="s">
        <v>91</v>
      </c>
      <c r="B63" s="157" t="s">
        <v>92</v>
      </c>
      <c r="C63" s="155">
        <f t="shared" si="5"/>
        <v>0</v>
      </c>
      <c r="D63" s="155"/>
      <c r="E63" s="155"/>
      <c r="F63" s="155">
        <f t="shared" si="15"/>
        <v>0</v>
      </c>
      <c r="G63" s="155"/>
      <c r="H63" s="155"/>
      <c r="I63" s="155"/>
      <c r="J63" s="158">
        <f t="shared" si="16"/>
        <v>0</v>
      </c>
      <c r="K63" s="155"/>
      <c r="L63" s="155"/>
      <c r="M63" s="155"/>
      <c r="N63" s="155"/>
      <c r="O63" s="155"/>
      <c r="P63" s="155"/>
      <c r="Q63" s="155"/>
      <c r="R63" s="155"/>
      <c r="S63" s="155"/>
      <c r="T63" s="159"/>
      <c r="U63" s="160">
        <f t="shared" si="11"/>
        <v>0</v>
      </c>
      <c r="V63" s="161"/>
      <c r="W63" s="161"/>
      <c r="Y63" s="165"/>
    </row>
    <row r="64" spans="1:25">
      <c r="A64" s="163" t="s">
        <v>17</v>
      </c>
      <c r="B64" s="157" t="s">
        <v>93</v>
      </c>
      <c r="C64" s="155">
        <f t="shared" si="5"/>
        <v>0</v>
      </c>
      <c r="D64" s="158"/>
      <c r="E64" s="158"/>
      <c r="F64" s="155">
        <f t="shared" si="15"/>
        <v>0</v>
      </c>
      <c r="G64" s="158"/>
      <c r="H64" s="158"/>
      <c r="I64" s="158"/>
      <c r="J64" s="158">
        <f t="shared" si="16"/>
        <v>0</v>
      </c>
      <c r="K64" s="158"/>
      <c r="L64" s="158"/>
      <c r="M64" s="158"/>
      <c r="N64" s="158"/>
      <c r="O64" s="158"/>
      <c r="P64" s="158"/>
      <c r="Q64" s="158"/>
      <c r="R64" s="158"/>
      <c r="S64" s="158"/>
      <c r="T64" s="159"/>
      <c r="U64" s="160">
        <f t="shared" si="11"/>
        <v>0</v>
      </c>
      <c r="V64" s="161"/>
      <c r="W64" s="161"/>
    </row>
    <row r="65" spans="1:23">
      <c r="A65" s="163" t="s">
        <v>19</v>
      </c>
      <c r="B65" s="157" t="s">
        <v>94</v>
      </c>
      <c r="C65" s="155">
        <f t="shared" si="5"/>
        <v>0</v>
      </c>
      <c r="D65" s="158"/>
      <c r="E65" s="158"/>
      <c r="F65" s="155">
        <f t="shared" si="15"/>
        <v>0</v>
      </c>
      <c r="G65" s="158"/>
      <c r="H65" s="158"/>
      <c r="I65" s="158"/>
      <c r="J65" s="158">
        <f t="shared" si="16"/>
        <v>0</v>
      </c>
      <c r="K65" s="158"/>
      <c r="L65" s="158"/>
      <c r="M65" s="158"/>
      <c r="N65" s="158"/>
      <c r="O65" s="158"/>
      <c r="P65" s="158"/>
      <c r="Q65" s="158"/>
      <c r="R65" s="158"/>
      <c r="S65" s="158"/>
      <c r="T65" s="159"/>
      <c r="U65" s="160">
        <f t="shared" si="11"/>
        <v>0</v>
      </c>
      <c r="V65" s="161"/>
      <c r="W65" s="161"/>
    </row>
    <row r="66" spans="1:23">
      <c r="A66" s="163"/>
      <c r="B66" s="164"/>
      <c r="C66" s="155">
        <f t="shared" si="5"/>
        <v>0</v>
      </c>
      <c r="D66" s="158"/>
      <c r="E66" s="158"/>
      <c r="F66" s="155">
        <f t="shared" si="15"/>
        <v>0</v>
      </c>
      <c r="G66" s="158"/>
      <c r="H66" s="158"/>
      <c r="I66" s="158"/>
      <c r="J66" s="158">
        <f t="shared" si="16"/>
        <v>0</v>
      </c>
      <c r="K66" s="158"/>
      <c r="L66" s="158"/>
      <c r="M66" s="158"/>
      <c r="N66" s="158"/>
      <c r="O66" s="158"/>
      <c r="P66" s="158"/>
      <c r="Q66" s="158"/>
      <c r="R66" s="158"/>
      <c r="S66" s="158"/>
      <c r="T66" s="159"/>
      <c r="U66" s="160">
        <f t="shared" si="11"/>
        <v>0</v>
      </c>
      <c r="V66" s="161"/>
      <c r="W66" s="161"/>
    </row>
    <row r="67" spans="1:23">
      <c r="A67" s="163" t="s">
        <v>95</v>
      </c>
      <c r="B67" s="157" t="s">
        <v>220</v>
      </c>
      <c r="C67" s="155">
        <f t="shared" si="5"/>
        <v>180000</v>
      </c>
      <c r="D67" s="158">
        <v>10000</v>
      </c>
      <c r="E67" s="158">
        <v>5000</v>
      </c>
      <c r="F67" s="155">
        <f t="shared" si="15"/>
        <v>5000</v>
      </c>
      <c r="G67" s="158">
        <v>5000</v>
      </c>
      <c r="H67" s="158"/>
      <c r="I67" s="158">
        <v>5000</v>
      </c>
      <c r="J67" s="158">
        <f t="shared" si="16"/>
        <v>18000</v>
      </c>
      <c r="K67" s="158">
        <v>5000</v>
      </c>
      <c r="L67" s="158">
        <v>5000</v>
      </c>
      <c r="M67" s="158">
        <v>5000</v>
      </c>
      <c r="N67" s="158">
        <v>3000</v>
      </c>
      <c r="O67" s="158">
        <v>8000</v>
      </c>
      <c r="P67" s="158">
        <v>5000</v>
      </c>
      <c r="Q67" s="158">
        <v>12000</v>
      </c>
      <c r="R67" s="158">
        <v>5000</v>
      </c>
      <c r="S67" s="158">
        <v>4000</v>
      </c>
      <c r="T67" s="159">
        <v>5000</v>
      </c>
      <c r="U67" s="160">
        <f t="shared" si="11"/>
        <v>98000</v>
      </c>
      <c r="V67" s="161">
        <v>88000</v>
      </c>
      <c r="W67" s="161">
        <v>10000</v>
      </c>
    </row>
    <row r="68" spans="1:23">
      <c r="A68" s="163"/>
      <c r="B68" s="164"/>
      <c r="C68" s="155">
        <f t="shared" si="5"/>
        <v>0</v>
      </c>
      <c r="D68" s="158"/>
      <c r="E68" s="158"/>
      <c r="F68" s="155">
        <f t="shared" si="15"/>
        <v>0</v>
      </c>
      <c r="G68" s="158"/>
      <c r="H68" s="158"/>
      <c r="I68" s="158"/>
      <c r="J68" s="158">
        <f t="shared" si="16"/>
        <v>0</v>
      </c>
      <c r="K68" s="158"/>
      <c r="L68" s="158"/>
      <c r="M68" s="158"/>
      <c r="N68" s="158"/>
      <c r="O68" s="158"/>
      <c r="P68" s="158"/>
      <c r="Q68" s="158"/>
      <c r="R68" s="158"/>
      <c r="S68" s="158"/>
      <c r="T68" s="159"/>
      <c r="U68" s="160">
        <f t="shared" si="11"/>
        <v>0</v>
      </c>
      <c r="V68" s="161"/>
      <c r="W68" s="161"/>
    </row>
    <row r="69" spans="1:23">
      <c r="A69" s="163" t="s">
        <v>97</v>
      </c>
      <c r="B69" s="157" t="s">
        <v>98</v>
      </c>
      <c r="C69" s="155">
        <f t="shared" si="5"/>
        <v>0</v>
      </c>
      <c r="D69" s="155"/>
      <c r="E69" s="155"/>
      <c r="F69" s="155">
        <f t="shared" si="15"/>
        <v>0</v>
      </c>
      <c r="G69" s="155"/>
      <c r="H69" s="155"/>
      <c r="I69" s="155"/>
      <c r="J69" s="158">
        <f t="shared" si="16"/>
        <v>0</v>
      </c>
      <c r="K69" s="155"/>
      <c r="L69" s="155"/>
      <c r="M69" s="155"/>
      <c r="N69" s="155"/>
      <c r="O69" s="155"/>
      <c r="P69" s="155"/>
      <c r="Q69" s="155"/>
      <c r="R69" s="155"/>
      <c r="S69" s="155"/>
      <c r="T69" s="159"/>
      <c r="U69" s="160">
        <f t="shared" si="11"/>
        <v>0</v>
      </c>
      <c r="V69" s="161"/>
      <c r="W69" s="161"/>
    </row>
    <row r="70" spans="1:23">
      <c r="A70" s="163" t="s">
        <v>17</v>
      </c>
      <c r="B70" s="157" t="s">
        <v>99</v>
      </c>
      <c r="C70" s="155">
        <f t="shared" si="5"/>
        <v>0</v>
      </c>
      <c r="D70" s="158"/>
      <c r="E70" s="158"/>
      <c r="F70" s="155">
        <f t="shared" si="15"/>
        <v>0</v>
      </c>
      <c r="G70" s="158"/>
      <c r="H70" s="158"/>
      <c r="I70" s="158"/>
      <c r="J70" s="158">
        <f t="shared" si="16"/>
        <v>0</v>
      </c>
      <c r="K70" s="158"/>
      <c r="L70" s="158"/>
      <c r="M70" s="158"/>
      <c r="N70" s="158"/>
      <c r="O70" s="158"/>
      <c r="P70" s="158"/>
      <c r="Q70" s="158"/>
      <c r="R70" s="158"/>
      <c r="S70" s="158"/>
      <c r="T70" s="159"/>
      <c r="U70" s="160">
        <f t="shared" si="11"/>
        <v>0</v>
      </c>
      <c r="V70" s="161"/>
      <c r="W70" s="161"/>
    </row>
    <row r="71" spans="1:23">
      <c r="A71" s="163" t="s">
        <v>19</v>
      </c>
      <c r="B71" s="157" t="s">
        <v>98</v>
      </c>
      <c r="C71" s="155">
        <f t="shared" si="5"/>
        <v>0</v>
      </c>
      <c r="D71" s="158"/>
      <c r="E71" s="158"/>
      <c r="F71" s="155">
        <f t="shared" si="15"/>
        <v>0</v>
      </c>
      <c r="G71" s="158"/>
      <c r="H71" s="158"/>
      <c r="I71" s="158"/>
      <c r="J71" s="158">
        <f t="shared" si="16"/>
        <v>0</v>
      </c>
      <c r="K71" s="158"/>
      <c r="L71" s="158"/>
      <c r="M71" s="158"/>
      <c r="N71" s="158"/>
      <c r="O71" s="158"/>
      <c r="P71" s="158"/>
      <c r="Q71" s="158"/>
      <c r="R71" s="158"/>
      <c r="S71" s="158"/>
      <c r="T71" s="159"/>
      <c r="U71" s="160">
        <f t="shared" si="11"/>
        <v>0</v>
      </c>
      <c r="V71" s="161"/>
      <c r="W71" s="161"/>
    </row>
    <row r="72" spans="1:23" ht="14.25" thickBot="1">
      <c r="A72" s="163" t="s">
        <v>100</v>
      </c>
      <c r="B72" s="157" t="s">
        <v>101</v>
      </c>
      <c r="C72" s="155">
        <f t="shared" si="5"/>
        <v>0</v>
      </c>
      <c r="D72" s="158"/>
      <c r="E72" s="158"/>
      <c r="F72" s="155">
        <f t="shared" si="15"/>
        <v>0</v>
      </c>
      <c r="G72" s="158"/>
      <c r="H72" s="158"/>
      <c r="I72" s="158"/>
      <c r="J72" s="158">
        <f t="shared" si="16"/>
        <v>0</v>
      </c>
      <c r="K72" s="158"/>
      <c r="L72" s="158"/>
      <c r="M72" s="158"/>
      <c r="N72" s="158"/>
      <c r="O72" s="158"/>
      <c r="P72" s="158"/>
      <c r="Q72" s="158"/>
      <c r="R72" s="158"/>
      <c r="S72" s="158"/>
      <c r="T72" s="159"/>
      <c r="U72" s="160">
        <f t="shared" si="11"/>
        <v>0</v>
      </c>
      <c r="V72" s="166"/>
      <c r="W72" s="166"/>
    </row>
    <row r="73" spans="1:23">
      <c r="A73" s="167" t="s">
        <v>221</v>
      </c>
      <c r="B73" s="168"/>
      <c r="C73" s="168"/>
      <c r="D73" s="168"/>
      <c r="E73" s="168"/>
      <c r="F73" s="168"/>
      <c r="G73" s="168"/>
      <c r="H73" s="168"/>
      <c r="I73" s="168"/>
      <c r="J73" s="168"/>
      <c r="K73" s="168"/>
      <c r="L73" s="168"/>
      <c r="M73" s="168"/>
      <c r="N73" s="168"/>
      <c r="O73" s="168"/>
      <c r="P73" s="168"/>
      <c r="Q73" s="168"/>
      <c r="R73" s="168"/>
      <c r="S73" s="168"/>
      <c r="T73" s="168"/>
      <c r="U73" s="168"/>
      <c r="V73" s="168"/>
      <c r="W73" s="168"/>
    </row>
    <row r="74" spans="1:23">
      <c r="A74" s="167" t="s">
        <v>222</v>
      </c>
      <c r="B74" s="168"/>
      <c r="C74" s="168"/>
      <c r="D74" s="168"/>
      <c r="E74" s="168"/>
      <c r="F74" s="168"/>
      <c r="G74" s="168"/>
      <c r="H74" s="168"/>
      <c r="I74" s="168"/>
      <c r="J74" s="168"/>
      <c r="K74" s="168"/>
      <c r="L74" s="168"/>
      <c r="M74" s="168"/>
      <c r="N74" s="168"/>
      <c r="O74" s="168"/>
      <c r="P74" s="168"/>
      <c r="Q74" s="168"/>
      <c r="R74" s="168"/>
      <c r="S74" s="168"/>
      <c r="T74" s="168"/>
      <c r="U74" s="168"/>
      <c r="V74" s="168"/>
      <c r="W74" s="168"/>
    </row>
    <row r="75" spans="1:23">
      <c r="A75" s="167" t="s">
        <v>223</v>
      </c>
      <c r="B75" s="168"/>
      <c r="C75" s="168"/>
      <c r="D75" s="168"/>
      <c r="E75" s="168"/>
      <c r="F75" s="168"/>
      <c r="G75" s="168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168"/>
      <c r="U75" s="168"/>
      <c r="V75" s="168"/>
      <c r="W75" s="168"/>
    </row>
  </sheetData>
  <mergeCells count="22">
    <mergeCell ref="U4:U5"/>
    <mergeCell ref="V4:V5"/>
    <mergeCell ref="W4:W5"/>
    <mergeCell ref="A73:W73"/>
    <mergeCell ref="A74:W74"/>
    <mergeCell ref="A75:W75"/>
    <mergeCell ref="O4:O5"/>
    <mergeCell ref="P4:P5"/>
    <mergeCell ref="Q4:Q5"/>
    <mergeCell ref="R4:R5"/>
    <mergeCell ref="S4:S5"/>
    <mergeCell ref="T4:T5"/>
    <mergeCell ref="A1:W1"/>
    <mergeCell ref="H2:J2"/>
    <mergeCell ref="A3:A5"/>
    <mergeCell ref="B3:B5"/>
    <mergeCell ref="C3:C5"/>
    <mergeCell ref="D4:D5"/>
    <mergeCell ref="E4:E5"/>
    <mergeCell ref="F4:H4"/>
    <mergeCell ref="I4:I5"/>
    <mergeCell ref="J4:N4"/>
  </mergeCells>
  <phoneticPr fontId="1" type="noConversion"/>
  <dataValidations count="8">
    <dataValidation allowBlank="1" showInputMessage="1" showErrorMessage="1" prompt="本栏由“人员花名册04-1”中的“基本工资”自动生成" sqref="D9:P9 J56:J72 J10:J53 F10:F53"/>
    <dataValidation allowBlank="1" showInputMessage="1" showErrorMessage="1" prompt="本栏乡镇站所不填报" sqref="K10:S10 G10:I10 D10:E10"/>
    <dataValidation allowBlank="1" showInputMessage="1" showErrorMessage="1" prompt="本栏应与“公务补贴表”中的有关数据一致" sqref="K24:P24 K18:S18 G24:I24 D18:E18 D24:E24 G18:I18"/>
    <dataValidation allowBlank="1" showInputMessage="1" showErrorMessage="1" prompt="本栏由“人员花名册04-1”表中站所在职“五项保险费”自动生成" sqref="K12:O12 G12:I12 D12:E12"/>
    <dataValidation allowBlank="1" showInputMessage="1" showErrorMessage="1" prompt="本栏按“乡镇自存人员经费花名册”中站所在职“津补贴”填报" sqref="K14:S14 G14:I14 D14:E14"/>
    <dataValidation allowBlank="1" showInputMessage="1" showErrorMessage="1" prompt="本栏应与“公务补贴表6”中的有关数据一致" sqref="K30:P32 G30:I32 D30:E32"/>
    <dataValidation allowBlank="1" showInputMessage="1" showErrorMessage="1" prompt="本栏由“乡镇自存人员花名册”表中的“退休费”和“退休人员津补贴”填报" sqref="K43:S43 G43:I43 D43:E43"/>
    <dataValidation allowBlank="1" showInputMessage="1" showErrorMessage="1" prompt="本栏由“乡镇自存人员花名册”表中的“离休费”和“离休人员津补贴”填报" sqref="K42:S42 G42:I42 D42:E42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行政</vt:lpstr>
      <vt:lpstr>改革与发展</vt:lpstr>
      <vt:lpstr>财政</vt:lpstr>
      <vt:lpstr>计育</vt:lpstr>
      <vt:lpstr>文化</vt:lpstr>
      <vt:lpstr>社保</vt:lpstr>
      <vt:lpstr>农业</vt:lpstr>
      <vt:lpstr>城管</vt:lpstr>
      <vt:lpstr>环保</vt:lpstr>
      <vt:lpstr>合医</vt:lpstr>
      <vt:lpstr>安监</vt:lpstr>
      <vt:lpstr>水利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2020-05-30T12:41:02Z</dcterms:modified>
</cp:coreProperties>
</file>