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预算基本情况表" sheetId="30" r:id="rId1"/>
    <sheet name="部门预算收支总表" sheetId="31" r:id="rId2"/>
    <sheet name="部门预算支出总表（按功能分类）" sheetId="32" r:id="rId3"/>
    <sheet name="部门预算一般公共预算支出表（政府支出经济分类）" sheetId="33" r:id="rId4"/>
    <sheet name="部门预算项目支出表" sheetId="34" r:id="rId5"/>
  </sheets>
  <externalReferences>
    <externalReference r:id="rId6"/>
  </externalReferences>
  <definedNames>
    <definedName name="_xlnm._FilterDatabase" localSheetId="2" hidden="1">'部门预算支出总表（按功能分类）'!$A$2:$N$70</definedName>
    <definedName name="_xlnm._FilterDatabase" localSheetId="4" hidden="1">部门预算项目支出表!$A$1:$E$47</definedName>
    <definedName name="_xlnm.Print_Titles" localSheetId="4">部门预算项目支出表!$4:$5</definedName>
    <definedName name="_xlnm.Print_Titles" localSheetId="2">'部门预算支出总表（按功能分类）'!$4:$6</definedName>
    <definedName name="_xlnm.Print_Titles" hidden="1">#REF!</definedName>
    <definedName name="科目">[1]调用表!$B$3:$B$125</definedName>
    <definedName name="平12" localSheetId="4" hidden="1">#REF!</definedName>
    <definedName name="平12" localSheetId="0" hidden="1">#REF!</definedName>
    <definedName name="平12" localSheetId="1" hidden="1">#REF!</definedName>
    <definedName name="平12" localSheetId="2" hidden="1">#REF!</definedName>
    <definedName name="平12" localSheetId="3" hidden="1">#REF!</definedName>
    <definedName name="平12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<sst xmlns="http://schemas.openxmlformats.org/spreadsheetml/2006/main" count="637" uniqueCount="314">
  <si>
    <t>2024年部门预算基本情况</t>
  </si>
  <si>
    <t>单位名称</t>
  </si>
  <si>
    <t>湖南湘乡经济开发区管理委员会</t>
  </si>
  <si>
    <t>备注</t>
  </si>
  <si>
    <t>单位主要职责</t>
  </si>
  <si>
    <t xml:space="preserve">  中共湖南湘乡经济开发区工作委员会、湖南湘乡经济开发区管理委员会（以下简称湖南湘乡经开区党工委、管委会），分别为中共湘潭市委、湘潭市人民政府派出机构，副处级，委托中共湘乡市委、湘乡市人民政府管理，实行合署办公，一套机构。
（一）负责贯彻执行党和国家关于发展开发区的方针政策、法律法规和决策部署。
（二）负责研究拟订和组织实施湘乡经开区重大发展战略、发展规划和工作计划。
（三）按照湘潭市、湘乡市国土空间总体规划和国民经济产业发展规划要求及相关权限，负责统筹建设发展空间布局。负责拟订湘乡经开区发展总体规划、产业政策、项目准入标准并组织实施，统一规划产业布局。
（四）负责湘乡经开区招商引资工作，组织对外经济技术合作与交流。负责湘乡经开区基础设施、公用事业、重大项目等建设管理相关工作。
（五）负责湘乡经开区优化营商环境工作，根据权限依法承担有关行政审批工作，履行行政审批服务职责。负责构建湘乡经开区创新创业服务体系，协助企业做好人才引进和服务工作。
（六）负责湘乡经开区的科技创新和高新技术产业管理、服务，开展有关科技创新和高新技术产业政策研究，构建技术创新服务体系。指导区内企业建立现代化企业制度，推进高新技术产业化、国际化。
（七）负责湘乡经开区党的建设和“两新”组织党建工作。
（八）根据有关要求和职责分工，承担湘乡经开区综合管理、统计、内部审计、信息、安全生产监督管理、生态环境保护、财政收支管理及国有资产管理等工作。
（九）承办湘潭市委、湘潭市人民政府和湘乡市委、湘乡市人民政府交办的其他事项。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</si>
  <si>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</si>
  <si>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</si>
  <si>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</si>
  <si>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</si>
  <si>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</si>
  <si>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</si>
  <si>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</si>
  <si>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</si>
  <si>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2024年部门预算收支总表</t>
  </si>
  <si>
    <t>单位：236001-湖南湘乡经济开发区管理委员会</t>
  </si>
  <si>
    <t>金额单位：元</t>
  </si>
  <si>
    <t>收入</t>
  </si>
  <si>
    <t>支出</t>
  </si>
  <si>
    <t>项目</t>
  </si>
  <si>
    <t>本年预算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</si>
  <si>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</si>
  <si>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</si>
  <si>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</si>
  <si>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</si>
  <si>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</si>
  <si>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</si>
  <si>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</si>
  <si>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</si>
  <si>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</si>
  <si>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</si>
  <si>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</si>
  <si>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</si>
  <si>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</si>
  <si>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</si>
  <si>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</si>
  <si>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</si>
  <si>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</si>
  <si>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</si>
  <si>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</si>
  <si>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</si>
  <si>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</si>
  <si>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</si>
  <si>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</si>
  <si>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</si>
  <si>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</si>
  <si>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</si>
  <si>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</si>
  <si>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</si>
  <si>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</si>
  <si>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</si>
  <si>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</si>
  <si>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</si>
  <si>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</si>
  <si>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</si>
  <si>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</si>
  <si>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</si>
  <si>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</si>
  <si>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</si>
  <si>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</si>
  <si>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</si>
  <si>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</si>
  <si>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</si>
  <si>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</si>
  <si>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</si>
  <si>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</si>
  <si>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</si>
  <si>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</si>
  <si>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</si>
  <si>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</si>
  <si>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</si>
  <si>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</si>
  <si>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</si>
  <si>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</si>
  <si>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</si>
  <si>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十四、转移性支出</t>
  </si>
  <si>
    <t xml:space="preserve">      外国政府和国际组织捐赠</t>
  </si>
  <si>
    <t>（十四）交通运输支出</t>
  </si>
  <si>
    <t xml:space="preserve">      对社会保障基金补助</t>
  </si>
  <si>
    <t>十五、其他支出</t>
  </si>
  <si>
    <t>二、政府性基金预算拨款收入</t>
  </si>
  <si>
    <t>（十五）资源勘探工业信息等支出</t>
  </si>
  <si>
    <t xml:space="preserve">  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</si>
  <si>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</si>
  <si>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</si>
  <si>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</si>
  <si>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</si>
  <si>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</si>
  <si>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</si>
  <si>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</si>
  <si>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</si>
  <si>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</si>
  <si>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</si>
  <si>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</si>
  <si>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</si>
  <si>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</si>
  <si>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</si>
  <si>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</si>
  <si>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</si>
  <si>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</si>
  <si>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</si>
  <si>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</si>
  <si>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</si>
  <si>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</si>
  <si>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</si>
  <si>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</si>
  <si>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</si>
  <si>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</si>
  <si>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</si>
  <si>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</si>
  <si>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</si>
  <si>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</si>
  <si>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</si>
  <si>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</si>
  <si>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</si>
  <si>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</si>
  <si>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</si>
  <si>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2024年部门预算支出总表</t>
  </si>
  <si>
    <t>236001-湖南湘乡经济开发区管理委员会</t>
  </si>
  <si>
    <t>功能科目</t>
  </si>
  <si>
    <t>单位代码</t>
  </si>
  <si>
    <t>单位名称(项目名称)</t>
  </si>
  <si>
    <t>总计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</si>
  <si>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</si>
  <si>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</si>
  <si>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</si>
  <si>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</si>
  <si>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</si>
  <si>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</si>
  <si>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</si>
  <si>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
服务支出</t>
  </si>
  <si>
    <t>对个人和家庭补助</t>
  </si>
  <si>
    <t>类</t>
  </si>
  <si>
    <t>款</t>
  </si>
  <si>
    <t>项</t>
  </si>
  <si>
    <t xml:space="preserve">   236001</t>
  </si>
  <si>
    <t xml:space="preserve">  湖南湘乡经济开发区管理委员会</t>
  </si>
  <si>
    <t>一、人员类</t>
  </si>
  <si>
    <t xml:space="preserve">  工资性支出</t>
  </si>
  <si>
    <t>201</t>
  </si>
  <si>
    <t>03</t>
  </si>
  <si>
    <t>01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</si>
  <si>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</si>
  <si>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</si>
  <si>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</si>
  <si>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</si>
  <si>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</si>
  <si>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</si>
  <si>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>生活补助</t>
  </si>
  <si>
    <t>奖励金</t>
  </si>
  <si>
    <t xml:space="preserve">  社会保险缴费</t>
  </si>
  <si>
    <t>208</t>
  </si>
  <si>
    <t>05</t>
  </si>
  <si>
    <t>机关事业单位基本养老保险缴费支出</t>
  </si>
  <si>
    <t xml:space="preserve">   机关事业单位基本养老保险缴费</t>
  </si>
  <si>
    <t>99</t>
  </si>
  <si>
    <t>其他社会保障和就业支出</t>
  </si>
  <si>
    <t xml:space="preserve">   其他社会保障缴费</t>
  </si>
  <si>
    <t>210</t>
  </si>
  <si>
    <t>11</t>
  </si>
  <si>
    <t>02</t>
  </si>
  <si>
    <t>事业单位医疗</t>
  </si>
  <si>
    <t xml:space="preserve">   职工基本医疗保险缴费</t>
  </si>
  <si>
    <t xml:space="preserve">  住房公积金</t>
  </si>
  <si>
    <t>221</t>
  </si>
  <si>
    <t>住房公积金</t>
  </si>
  <si>
    <t xml:space="preserve">   住房公积金</t>
  </si>
  <si>
    <t>二、运转（公用）类</t>
  </si>
  <si>
    <t xml:space="preserve">  公用经费</t>
  </si>
  <si>
    <t>四、特定目标类</t>
  </si>
  <si>
    <t>一般行政管理事务</t>
  </si>
  <si>
    <t xml:space="preserve">  机关文书档案归档及数字化处理</t>
  </si>
  <si>
    <t xml:space="preserve">  园区文化及产业宣传等</t>
  </si>
  <si>
    <t>其他巩固脱贫攻坚成果衔接乡村振兴支出</t>
  </si>
  <si>
    <t xml:space="preserve">  乡村振兴及党建</t>
  </si>
  <si>
    <t>08</t>
  </si>
  <si>
    <t>招商引资</t>
  </si>
  <si>
    <t xml:space="preserve">  办公场所租赁（含招商引资临时办公场地租赁及运行费用）</t>
  </si>
  <si>
    <t xml:space="preserve">  联点共建、文明单位创建专项资金</t>
  </si>
  <si>
    <t>212</t>
  </si>
  <si>
    <t>城乡社区环境卫生</t>
  </si>
  <si>
    <t xml:space="preserve">  城市管理（园区清扫保洁、市政维护、园林绿化维护、广告牌整治）</t>
  </si>
  <si>
    <t>206</t>
  </si>
  <si>
    <t>04</t>
  </si>
  <si>
    <t>其他技术研究与开发支出</t>
  </si>
  <si>
    <t xml:space="preserve">  优化营商环境相关技术指导服务</t>
  </si>
  <si>
    <t xml:space="preserve">  企业目标管理考核奖励</t>
  </si>
  <si>
    <t>211</t>
  </si>
  <si>
    <t>其他环境监测与监察支出</t>
  </si>
  <si>
    <t xml:space="preserve">  园区环境质量及应急处置费用</t>
  </si>
  <si>
    <t>其他污染防治支出</t>
  </si>
  <si>
    <t xml:space="preserve">  红仑污水厂运营费用</t>
  </si>
  <si>
    <t xml:space="preserve">  “五好”园区创建</t>
  </si>
  <si>
    <t>224</t>
  </si>
  <si>
    <t>06</t>
  </si>
  <si>
    <t>安全监管</t>
  </si>
  <si>
    <t xml:space="preserve">  安全生产监管专项</t>
  </si>
  <si>
    <t>城乡社区规划与管理</t>
  </si>
  <si>
    <t xml:space="preserve">  园区调区扩区</t>
  </si>
  <si>
    <t xml:space="preserve">  施工图审查费用</t>
  </si>
  <si>
    <t xml:space="preserve">  工程项目建设前期费用</t>
  </si>
  <si>
    <t>13</t>
  </si>
  <si>
    <t xml:space="preserve">  招商引资专项</t>
  </si>
  <si>
    <t xml:space="preserve">  纪检监察工作专项</t>
  </si>
  <si>
    <t>213</t>
  </si>
  <si>
    <t>其他农业农村支出</t>
  </si>
  <si>
    <t xml:space="preserve">  襄园社区建设</t>
  </si>
  <si>
    <t xml:space="preserve">  双创服务企业（人才引进、招聘会等）</t>
  </si>
  <si>
    <t xml:space="preserve">  法律顾问及信访综治维稳</t>
  </si>
  <si>
    <t>固定废弃物与化学品</t>
  </si>
  <si>
    <t xml:space="preserve">  化工园区复核</t>
  </si>
  <si>
    <t xml:space="preserve">  皮革工业园片区运行费</t>
  </si>
  <si>
    <t xml:space="preserve">  皮革产业转型升级奖补资金</t>
  </si>
  <si>
    <t xml:space="preserve">  收入征管及预算一体化建设</t>
  </si>
  <si>
    <t xml:space="preserve">  预算、结算评审费用</t>
  </si>
  <si>
    <t xml:space="preserve">  预决算、内控编审、固定资产及绩效评价等费用</t>
  </si>
  <si>
    <t xml:space="preserve">  金石片区运行</t>
  </si>
  <si>
    <t>其他城乡社区公共设施支出</t>
  </si>
  <si>
    <t xml:space="preserve">  土方平整</t>
  </si>
  <si>
    <t xml:space="preserve">  红仑供电所搬迁及重建</t>
  </si>
  <si>
    <t xml:space="preserve">  入园企业通电建设（三通）</t>
  </si>
  <si>
    <t xml:space="preserve">  园区智慧平台建设</t>
  </si>
  <si>
    <t xml:space="preserve">  湖南裕能河道改管网建设</t>
  </si>
  <si>
    <t xml:space="preserve">  违法用地专项整治</t>
  </si>
  <si>
    <t xml:space="preserve">  埃普特天桥项目</t>
  </si>
  <si>
    <t xml:space="preserve">  大将路（湖南裕能段）雨污管网工程</t>
  </si>
  <si>
    <t xml:space="preserve">  电子信息产业园产业扶持</t>
  </si>
  <si>
    <t xml:space="preserve">  湖铁项目申报入库（实施方案编制费用）</t>
  </si>
  <si>
    <t xml:space="preserve">  优化营商环境基础设施建设</t>
  </si>
  <si>
    <t xml:space="preserve">  红绿灯建设</t>
  </si>
  <si>
    <t xml:space="preserve">  项目建设用地征拆及报批</t>
  </si>
  <si>
    <t xml:space="preserve">  国土专项（项目用地前期测量、可研、评估、测绘、用地预审、规划方案设计、三类用地清理等）</t>
  </si>
  <si>
    <t xml:space="preserve">  原上级专项支出</t>
  </si>
  <si>
    <t>2024年部门预算支出表（政府预算支出经济分类）</t>
  </si>
  <si>
    <t>科目编码</t>
  </si>
  <si>
    <t>科目名称</t>
  </si>
  <si>
    <t>2024年预算数</t>
  </si>
  <si>
    <t>合计</t>
  </si>
  <si>
    <t>小计</t>
  </si>
  <si>
    <t>人员类</t>
  </si>
  <si>
    <t>运转类（公用）</t>
  </si>
  <si>
    <t>运转其他类</t>
  </si>
  <si>
    <t>特定目标类</t>
  </si>
  <si>
    <t>合              计：</t>
  </si>
  <si>
    <t>机关工资福利支出</t>
  </si>
  <si>
    <t xml:space="preserve">  工资奖金津补贴</t>
  </si>
  <si>
    <t xml:space="preserve">  社保保障缴费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</si>
  <si>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</si>
  <si>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</si>
  <si>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</si>
  <si>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</si>
  <si>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</si>
  <si>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委托业务费</t>
  </si>
  <si>
    <t xml:space="preserve">  公务接待费</t>
  </si>
  <si>
    <t xml:space="preserve">  公务用车运行维护费</t>
  </si>
  <si>
    <t xml:space="preserve">  其他商品和服务支出</t>
  </si>
  <si>
    <t>机关资本性支出</t>
  </si>
  <si>
    <t xml:space="preserve">  房屋建筑物构建</t>
  </si>
  <si>
    <t xml:space="preserve">  基础设施建设</t>
  </si>
  <si>
    <t xml:space="preserve">  其他资本性支出</t>
  </si>
  <si>
    <t>对事业单位经常性补助</t>
  </si>
  <si>
    <t xml:space="preserve">  工资福利支出</t>
  </si>
  <si>
    <t xml:space="preserve">  商品和服务支出</t>
  </si>
  <si>
    <t>对企业补助</t>
  </si>
  <si>
    <t xml:space="preserve">  其他对企业补助</t>
  </si>
  <si>
    <t>509</t>
  </si>
  <si>
    <t>对个人和家庭的补助</t>
  </si>
  <si>
    <t xml:space="preserve">  社会福利和救助</t>
  </si>
  <si>
    <t>2024年部门预算项目支出表</t>
  </si>
  <si>
    <t>功能科目编码</t>
  </si>
  <si>
    <t>项目名称</t>
  </si>
  <si>
    <t>金额</t>
  </si>
  <si>
    <t>机关文书档案归档及数字化处理</t>
  </si>
  <si>
    <t>园区文化及产业宣传等</t>
  </si>
  <si>
    <t>乡村振兴及党建</t>
  </si>
  <si>
    <t>办公场所租赁（含招商引资临时办公场地租赁及运行费用）</t>
  </si>
  <si>
    <t>联点共建、文明单位创建专项资金</t>
  </si>
  <si>
    <t>城市管理（园区清扫保洁、市政维护、园林绿化维护、广告牌整治）</t>
  </si>
  <si>
    <t>优化营商环境相关技术指导服务</t>
  </si>
  <si>
    <t>企业目标管理考核奖励</t>
  </si>
  <si>
    <t>园区环境质量及应急处置费用</t>
  </si>
  <si>
    <t>红仑污水厂运营费用</t>
  </si>
  <si>
    <t>“五好”园区创建</t>
  </si>
  <si>
    <t>安全生产监管专项</t>
  </si>
  <si>
    <t>园区调区扩区</t>
  </si>
  <si>
    <t>施工图审查费用</t>
  </si>
  <si>
    <t>工程项目建设前期费用</t>
  </si>
  <si>
    <t>招商引资专项</t>
  </si>
  <si>
    <t>纪检监察工作专项</t>
  </si>
  <si>
    <t>襄园社区建设</t>
  </si>
  <si>
    <t>双创服务企业（人才引进、招聘会等）</t>
  </si>
  <si>
    <t>法律顾问及信访综治维稳</t>
  </si>
  <si>
    <t>化工园区复核</t>
  </si>
  <si>
    <t>皮革工业园片区运行费</t>
  </si>
  <si>
    <t>皮革产业转型升级奖补资金</t>
  </si>
  <si>
    <t>收入征管及预算一体化建设</t>
  </si>
  <si>
    <t>预算、结算评审费用</t>
  </si>
  <si>
    <t>预决算、内控编审、固定资产及绩效评价等费用</t>
  </si>
  <si>
    <t>金石片区运行</t>
  </si>
  <si>
    <t>土方平整</t>
  </si>
  <si>
    <t>红仑供电所搬迁及重建</t>
  </si>
  <si>
    <t>入园企业通电建设（三通）</t>
  </si>
  <si>
    <t>园区智慧平台建设</t>
  </si>
  <si>
    <t>湖南裕能河道改管网建设</t>
  </si>
  <si>
    <t>违法用地专项整治</t>
  </si>
  <si>
    <t>埃普特天桥项目</t>
  </si>
  <si>
    <t>大将路（湖南裕能段）雨污管网工程</t>
  </si>
  <si>
    <t>电子信息产业园产业扶持</t>
  </si>
  <si>
    <t>湖铁项目申报入库（实施方案编制费用）</t>
  </si>
  <si>
    <t>优化营商环境基础设施建设</t>
  </si>
  <si>
    <t>红绿灯建设</t>
  </si>
  <si>
    <t>项目建设用地征拆及报批</t>
  </si>
  <si>
    <t>国土专项（项目用地前期测量、可研、评估、测绘、用地预审、规划方案设计、三类用地清理等）</t>
  </si>
  <si>
    <t>原上级专项支出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</si>
</sst>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#,##0_ "/>
  </numFmts>
  <fonts count="5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9"/>
      <name val="SimSun"/>
      <charset val="134"/>
    </font>
    <font>
      <b/>
      <sz val="19"/>
      <name val="方正小标宋_GBK"/>
      <charset val="134"/>
    </font>
    <font>
      <sz val="11"/>
      <color indexed="8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黑体"/>
      <charset val="134"/>
    </font>
    <font>
      <sz val="19"/>
      <name val="方正小标宋_GBK"/>
      <charset val="134"/>
    </font>
    <font>
      <b/>
      <sz val="9"/>
      <name val="SimSun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4"/>
      <color indexed="8"/>
      <name val="黑体"/>
      <charset val="134"/>
    </font>
    <font>
      <sz val="12"/>
      <name val="SimSun"/>
      <charset val="134"/>
    </font>
    <font>
      <sz val="12"/>
      <name val="黑体"/>
      <charset val="134"/>
    </font>
    <font>
      <b/>
      <sz val="12"/>
      <name val="SimSun"/>
      <charset val="134"/>
    </font>
    <font>
      <sz val="12"/>
      <name val="宋体"/>
      <charset val="134"/>
    </font>
    <font>
      <sz val="12"/>
      <color theme="1"/>
      <name val="黑体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11"/>
      <color theme="1"/>
      <name val="黑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9" applyNumberFormat="0" applyAlignment="0" applyProtection="0">
      <alignment vertical="center"/>
    </xf>
    <xf numFmtId="0" fontId="38" fillId="6" borderId="10" applyNumberFormat="0" applyAlignment="0" applyProtection="0">
      <alignment vertical="center"/>
    </xf>
    <xf numFmtId="0" fontId="39" fillId="6" borderId="9" applyNumberFormat="0" applyAlignment="0" applyProtection="0">
      <alignment vertical="center"/>
    </xf>
    <xf numFmtId="0" fontId="40" fillId="7" borderId="11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7" fillId="0" borderId="0"/>
    <xf numFmtId="0" fontId="48" fillId="0" borderId="0"/>
    <xf numFmtId="0" fontId="49" fillId="0" borderId="0">
      <alignment vertical="center"/>
    </xf>
    <xf numFmtId="0" fontId="20" fillId="0" borderId="0"/>
    <xf numFmtId="0" fontId="20" fillId="0" borderId="0">
      <alignment vertical="center"/>
    </xf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20" fillId="0" borderId="0">
      <alignment vertical="center"/>
    </xf>
    <xf numFmtId="0" fontId="20" fillId="0" borderId="0">
      <alignment vertical="center"/>
    </xf>
  </cellStyleXfs>
  <cellXfs count="85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Border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vertical="center"/>
    </xf>
    <xf numFmtId="176" fontId="3" fillId="0" borderId="0" xfId="0" applyNumberFormat="1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7" fillId="0" borderId="3" xfId="54" applyNumberFormat="1" applyFont="1" applyBorder="1" applyAlignment="1">
      <alignment horizontal="center" vertical="center" wrapText="1"/>
    </xf>
    <xf numFmtId="49" fontId="8" fillId="0" borderId="3" xfId="58" applyNumberFormat="1" applyFont="1" applyFill="1" applyBorder="1" applyAlignment="1" applyProtection="1">
      <alignment horizontal="left" vertical="center" wrapText="1"/>
      <protection locked="0"/>
    </xf>
    <xf numFmtId="177" fontId="7" fillId="2" borderId="3" xfId="49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49" fontId="7" fillId="0" borderId="3" xfId="58" applyNumberFormat="1" applyFont="1" applyFill="1" applyBorder="1" applyAlignment="1" applyProtection="1">
      <alignment horizontal="left" vertical="center" wrapText="1"/>
      <protection locked="0"/>
    </xf>
    <xf numFmtId="49" fontId="7" fillId="0" borderId="4" xfId="58" applyNumberFormat="1" applyFont="1" applyFill="1" applyBorder="1" applyAlignment="1" applyProtection="1">
      <alignment horizontal="left" vertical="center" wrapText="1"/>
      <protection locked="0"/>
    </xf>
    <xf numFmtId="0" fontId="8" fillId="0" borderId="3" xfId="0" applyFont="1" applyFill="1" applyBorder="1" applyAlignment="1">
      <alignment horizontal="left" vertical="center"/>
    </xf>
    <xf numFmtId="0" fontId="7" fillId="0" borderId="3" xfId="58" applyFont="1" applyFill="1" applyBorder="1" applyAlignment="1">
      <alignment horizontal="left" vertical="center" wrapText="1"/>
    </xf>
    <xf numFmtId="176" fontId="9" fillId="0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6" fontId="10" fillId="0" borderId="0" xfId="0" applyNumberFormat="1" applyFont="1" applyFill="1" applyAlignment="1">
      <alignment vertical="center"/>
    </xf>
    <xf numFmtId="176" fontId="11" fillId="0" borderId="0" xfId="0" applyNumberFormat="1" applyFont="1" applyFill="1" applyAlignment="1">
      <alignment horizontal="left" vertical="center"/>
    </xf>
    <xf numFmtId="176" fontId="12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6" fontId="13" fillId="0" borderId="0" xfId="0" applyNumberFormat="1" applyFont="1" applyFill="1" applyBorder="1" applyAlignment="1">
      <alignment horizontal="right" vertical="center" wrapText="1"/>
    </xf>
    <xf numFmtId="176" fontId="14" fillId="0" borderId="0" xfId="0" applyNumberFormat="1" applyFont="1" applyFill="1" applyAlignment="1">
      <alignment vertical="center"/>
    </xf>
    <xf numFmtId="176" fontId="15" fillId="0" borderId="0" xfId="0" applyNumberFormat="1" applyFont="1" applyFill="1" applyAlignment="1">
      <alignment vertical="center"/>
    </xf>
    <xf numFmtId="0" fontId="14" fillId="0" borderId="0" xfId="0" applyNumberFormat="1" applyFont="1" applyFill="1" applyAlignment="1">
      <alignment vertical="center"/>
    </xf>
    <xf numFmtId="176" fontId="16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17" fillId="0" borderId="0" xfId="0" applyNumberFormat="1" applyFont="1" applyFill="1" applyAlignment="1">
      <alignment horizontal="left" vertical="center" wrapText="1"/>
    </xf>
    <xf numFmtId="176" fontId="17" fillId="0" borderId="0" xfId="0" applyNumberFormat="1" applyFont="1" applyFill="1" applyBorder="1" applyAlignment="1">
      <alignment vertical="center" wrapText="1"/>
    </xf>
    <xf numFmtId="176" fontId="18" fillId="0" borderId="3" xfId="0" applyNumberFormat="1" applyFont="1" applyFill="1" applyBorder="1" applyAlignment="1">
      <alignment horizontal="center" vertical="center" wrapText="1"/>
    </xf>
    <xf numFmtId="176" fontId="19" fillId="0" borderId="3" xfId="0" applyNumberFormat="1" applyFont="1" applyFill="1" applyBorder="1" applyAlignment="1">
      <alignment horizontal="center" vertical="center" wrapText="1"/>
    </xf>
    <xf numFmtId="176" fontId="19" fillId="0" borderId="3" xfId="0" applyNumberFormat="1" applyFont="1" applyFill="1" applyBorder="1" applyAlignment="1">
      <alignment vertical="center" wrapText="1"/>
    </xf>
    <xf numFmtId="176" fontId="19" fillId="0" borderId="3" xfId="0" applyNumberFormat="1" applyFont="1" applyFill="1" applyBorder="1" applyAlignment="1">
      <alignment horizontal="left" vertical="center" wrapText="1"/>
    </xf>
    <xf numFmtId="49" fontId="19" fillId="0" borderId="3" xfId="0" applyNumberFormat="1" applyFont="1" applyFill="1" applyBorder="1" applyAlignment="1">
      <alignment horizontal="left" vertical="center" wrapText="1"/>
    </xf>
    <xf numFmtId="176" fontId="17" fillId="0" borderId="3" xfId="0" applyNumberFormat="1" applyFont="1" applyFill="1" applyBorder="1" applyAlignment="1">
      <alignment horizontal="center" vertical="center" wrapText="1"/>
    </xf>
    <xf numFmtId="176" fontId="17" fillId="0" borderId="3" xfId="0" applyNumberFormat="1" applyFont="1" applyFill="1" applyBorder="1" applyAlignment="1">
      <alignment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176" fontId="17" fillId="0" borderId="3" xfId="0" applyNumberFormat="1" applyFont="1" applyFill="1" applyBorder="1" applyAlignment="1">
      <alignment horizontal="left" vertical="center" wrapText="1"/>
    </xf>
    <xf numFmtId="49" fontId="20" fillId="0" borderId="3" xfId="54" applyNumberFormat="1" applyFont="1" applyBorder="1" applyAlignment="1">
      <alignment horizontal="center" vertical="center" wrapText="1"/>
    </xf>
    <xf numFmtId="0" fontId="15" fillId="0" borderId="3" xfId="58" applyNumberFormat="1" applyFont="1" applyFill="1" applyBorder="1" applyAlignment="1" applyProtection="1">
      <alignment horizontal="left" vertical="center" wrapText="1"/>
      <protection locked="0"/>
    </xf>
    <xf numFmtId="49" fontId="15" fillId="0" borderId="3" xfId="58" applyNumberFormat="1" applyFont="1" applyFill="1" applyBorder="1" applyAlignment="1" applyProtection="1">
      <alignment horizontal="left" vertical="center" wrapText="1"/>
      <protection locked="0"/>
    </xf>
    <xf numFmtId="176" fontId="15" fillId="0" borderId="3" xfId="0" applyNumberFormat="1" applyFont="1" applyFill="1" applyBorder="1" applyAlignment="1">
      <alignment vertical="center"/>
    </xf>
    <xf numFmtId="0" fontId="15" fillId="0" borderId="3" xfId="0" applyFont="1" applyFill="1" applyBorder="1" applyAlignment="1">
      <alignment horizontal="left" vertical="center" wrapText="1"/>
    </xf>
    <xf numFmtId="49" fontId="20" fillId="0" borderId="3" xfId="58" applyNumberFormat="1" applyFont="1" applyFill="1" applyBorder="1" applyAlignment="1" applyProtection="1">
      <alignment horizontal="left" vertical="center" wrapText="1"/>
      <protection locked="0"/>
    </xf>
    <xf numFmtId="0" fontId="15" fillId="0" borderId="3" xfId="0" applyFont="1" applyFill="1" applyBorder="1" applyAlignment="1">
      <alignment horizontal="left" vertical="center"/>
    </xf>
    <xf numFmtId="176" fontId="19" fillId="0" borderId="0" xfId="0" applyNumberFormat="1" applyFont="1" applyFill="1" applyBorder="1" applyAlignment="1">
      <alignment horizontal="right" vertical="center" wrapText="1"/>
    </xf>
    <xf numFmtId="0" fontId="15" fillId="0" borderId="0" xfId="0" applyNumberFormat="1" applyFont="1" applyFill="1" applyAlignment="1">
      <alignment vertical="center"/>
    </xf>
    <xf numFmtId="177" fontId="20" fillId="2" borderId="3" xfId="49" applyNumberFormat="1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20" fillId="0" borderId="3" xfId="58" applyFont="1" applyFill="1" applyBorder="1" applyAlignment="1">
      <alignment horizontal="left" vertical="center" wrapText="1"/>
    </xf>
    <xf numFmtId="0" fontId="21" fillId="3" borderId="0" xfId="52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176" fontId="22" fillId="0" borderId="0" xfId="0" applyNumberFormat="1" applyFont="1" applyFill="1" applyBorder="1" applyAlignment="1">
      <alignment vertical="center" wrapText="1"/>
    </xf>
    <xf numFmtId="176" fontId="23" fillId="0" borderId="0" xfId="0" applyNumberFormat="1" applyFont="1" applyFill="1" applyBorder="1" applyAlignment="1">
      <alignment horizontal="right" vertical="center" wrapText="1"/>
    </xf>
    <xf numFmtId="176" fontId="24" fillId="0" borderId="1" xfId="0" applyNumberFormat="1" applyFont="1" applyFill="1" applyBorder="1" applyAlignment="1">
      <alignment horizontal="center" vertical="center" wrapText="1"/>
    </xf>
    <xf numFmtId="176" fontId="24" fillId="0" borderId="1" xfId="0" applyNumberFormat="1" applyFont="1" applyFill="1" applyBorder="1" applyAlignment="1">
      <alignment horizontal="center" vertical="center" shrinkToFit="1"/>
    </xf>
    <xf numFmtId="176" fontId="1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vertical="center" shrinkToFit="1"/>
    </xf>
    <xf numFmtId="0" fontId="9" fillId="0" borderId="0" xfId="0" applyFont="1" applyFill="1" applyAlignment="1">
      <alignment vertical="center"/>
    </xf>
    <xf numFmtId="0" fontId="25" fillId="3" borderId="0" xfId="52" applyFont="1" applyFill="1" applyAlignment="1">
      <alignment horizontal="left" vertical="center"/>
    </xf>
    <xf numFmtId="0" fontId="26" fillId="0" borderId="0" xfId="0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 vertical="center" wrapText="1"/>
    </xf>
    <xf numFmtId="0" fontId="27" fillId="0" borderId="5" xfId="0" applyFont="1" applyFill="1" applyBorder="1" applyAlignment="1">
      <alignment horizontal="center" vertical="center" wrapText="1"/>
    </xf>
    <xf numFmtId="0" fontId="28" fillId="0" borderId="5" xfId="0" applyFont="1" applyFill="1" applyBorder="1" applyAlignment="1">
      <alignment vertical="center" wrapText="1"/>
    </xf>
    <xf numFmtId="0" fontId="27" fillId="0" borderId="1" xfId="0" applyFont="1" applyFill="1" applyBorder="1" applyAlignment="1">
      <alignment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6" xfId="50"/>
    <cellStyle name="常规 13 8" xfId="51"/>
    <cellStyle name="常规 14" xfId="52"/>
    <cellStyle name="常规 2" xfId="53"/>
    <cellStyle name="常规 22" xfId="54"/>
    <cellStyle name="常规 22 2 5" xfId="55"/>
    <cellStyle name="常规 22 8" xfId="56"/>
    <cellStyle name="常规 54" xfId="57"/>
    <cellStyle name="常规 6_61部门预算收支明细表" xfId="58"/>
    <cellStyle name="常规_平衡表_1" xfId="59"/>
    <cellStyle name="常规_支出预算调整表_1" xfId="60"/>
  </cellStyles>
  <tableStyles count="0" defaultTableStyle="TableStyleMedium2" defaultPivotStyle="PivotStyleLight16"/>
  <colors>
    <mruColors>
      <color rgb="000945A5"/>
      <color rgb="009900CC"/>
      <color rgb="00FB9E13"/>
      <color rgb="00D8090F"/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20219;&#34183;\&#24037;&#20316;\2007&#24180;\&#35760;&#24080;\2007&#24180;&#35760;&#24080;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帐"/>
      <sheetName val="调用表"/>
      <sheetName val="拨款表-基建"/>
      <sheetName val="其他处"/>
      <sheetName val="市州"/>
      <sheetName val="环保"/>
      <sheetName val="发改委来文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6"/>
  <sheetViews>
    <sheetView tabSelected="1" workbookViewId="0">
      <selection activeCell="B23" sqref="B23"/>
    </sheetView>
  </sheetViews>
  <sheetFormatPr defaultColWidth="9" defaultRowHeight="13.5" outlineLevelCol="2"/>
  <cols>
    <col min="1" max="1" width="17.125" style="2" customWidth="1"/>
    <col min="2" max="2" width="65" style="2" customWidth="1"/>
    <col min="3" max="3" width="8.25" style="2" customWidth="1"/>
    <col min="4" max="4" width="9.75" style="2" customWidth="1"/>
    <col min="5" max="16384" width="9" style="2"/>
  </cols>
  <sheetData>
    <row r="1" ht="21" customHeight="1" spans="1:1">
      <c r="A1" s="76"/>
    </row>
    <row r="2" ht="49.15" customHeight="1" spans="1:3">
      <c r="A2" s="77" t="s">
        <v>0</v>
      </c>
      <c r="B2" s="77"/>
      <c r="C2" s="77"/>
    </row>
    <row r="3" s="75" customFormat="1" ht="54.95" customHeight="1" spans="1:3">
      <c r="A3" s="78" t="s">
        <v>1</v>
      </c>
      <c r="B3" s="78" t="s">
        <v>2</v>
      </c>
      <c r="C3" s="78" t="s">
        <v>3</v>
      </c>
    </row>
    <row r="4" ht="408" customHeight="1" spans="1:3">
      <c r="A4" s="79" t="s">
        <v>4</v>
      </c>
      <c r="B4" s="80" t="s">
        <v>5</v>
      </c>
      <c r="C4" s="80"/>
    </row>
    <row r="5" ht="41.1" customHeight="1" spans="1:3">
      <c r="A5" s="81" t="s">
        <v>6</v>
      </c>
      <c r="B5" s="82">
        <v>60</v>
      </c>
      <c r="C5" s="83"/>
    </row>
    <row r="6" ht="41.1" customHeight="1" spans="1:3">
      <c r="A6" s="81" t="s">
        <v>7</v>
      </c>
      <c r="B6" s="82">
        <v>20</v>
      </c>
      <c r="C6" s="83"/>
    </row>
    <row r="7" ht="41.1" customHeight="1" spans="1:3">
      <c r="A7" s="81" t="s">
        <v>8</v>
      </c>
      <c r="B7" s="82">
        <v>40</v>
      </c>
      <c r="C7" s="83"/>
    </row>
    <row r="8" ht="41.1" customHeight="1" spans="1:3">
      <c r="A8" s="81" t="s">
        <v>9</v>
      </c>
      <c r="B8" s="82">
        <v>18</v>
      </c>
      <c r="C8" s="83"/>
    </row>
    <row r="9" ht="41.1" customHeight="1" spans="1:3">
      <c r="A9" s="81" t="s">
        <v>10</v>
      </c>
      <c r="B9" s="82">
        <v>0</v>
      </c>
      <c r="C9" s="83"/>
    </row>
    <row r="10" ht="41.1" customHeight="1" spans="1:3">
      <c r="A10" s="81" t="s">
        <v>11</v>
      </c>
      <c r="B10" s="82">
        <v>3</v>
      </c>
      <c r="C10" s="83"/>
    </row>
    <row r="11" ht="41.1" customHeight="1" spans="1:3">
      <c r="A11" s="81" t="s">
        <v>12</v>
      </c>
      <c r="B11" s="82">
        <v>0</v>
      </c>
      <c r="C11" s="83"/>
    </row>
    <row r="12" ht="41.1" customHeight="1" spans="1:3">
      <c r="A12" s="81" t="s">
        <v>13</v>
      </c>
      <c r="B12" s="82">
        <v>1</v>
      </c>
      <c r="C12" s="83"/>
    </row>
    <row r="13" ht="39" customHeight="1" spans="1:3">
      <c r="A13" s="84"/>
      <c r="B13" s="84"/>
      <c r="C13" s="84"/>
    </row>
    <row r="14" ht="39" customHeight="1" spans="1:3">
      <c r="A14" s="84"/>
      <c r="B14" s="84"/>
      <c r="C14" s="84"/>
    </row>
    <row r="15" ht="16.35" customHeight="1" spans="1:3">
      <c r="A15" s="84"/>
      <c r="B15" s="84"/>
      <c r="C15" s="84"/>
    </row>
    <row r="16" ht="16.35" customHeight="1" spans="1:3">
      <c r="A16" s="84"/>
      <c r="B16" s="84"/>
      <c r="C16" s="84"/>
    </row>
    <row r="17" ht="16.35" customHeight="1" spans="1:3">
      <c r="A17" s="84"/>
      <c r="B17" s="84"/>
      <c r="C17" s="84"/>
    </row>
    <row r="18" ht="16.35" customHeight="1" spans="1:3">
      <c r="A18" s="84"/>
      <c r="B18" s="84"/>
      <c r="C18" s="84"/>
    </row>
    <row r="19" ht="16.35" customHeight="1" spans="1:3">
      <c r="A19" s="84"/>
      <c r="B19" s="84"/>
      <c r="C19" s="84"/>
    </row>
    <row r="20" ht="16.35" customHeight="1" spans="1:3">
      <c r="A20" s="84"/>
      <c r="B20" s="84"/>
      <c r="C20" s="84"/>
    </row>
    <row r="21" ht="16.35" customHeight="1" spans="1:3">
      <c r="A21" s="84"/>
      <c r="B21" s="84"/>
      <c r="C21" s="84"/>
    </row>
    <row r="22" ht="16.35" customHeight="1" spans="1:3">
      <c r="A22" s="84"/>
      <c r="B22" s="84"/>
      <c r="C22" s="84"/>
    </row>
    <row r="23" ht="16.35" customHeight="1" spans="1:3">
      <c r="A23" s="84"/>
      <c r="B23" s="84"/>
      <c r="C23" s="84"/>
    </row>
    <row r="24" ht="16.35" customHeight="1" spans="1:3">
      <c r="A24" s="84"/>
      <c r="B24" s="84"/>
      <c r="C24" s="84"/>
    </row>
    <row r="25" ht="16.35" customHeight="1" spans="1:3">
      <c r="A25" s="84"/>
      <c r="B25" s="84"/>
      <c r="C25" s="84"/>
    </row>
    <row r="26" ht="16.35" customHeight="1" spans="1:3">
      <c r="A26" s="84"/>
      <c r="B26" s="84"/>
      <c r="C26" s="84"/>
    </row>
    <row r="27" ht="16.35" customHeight="1" spans="1:3">
      <c r="A27" s="84"/>
      <c r="B27" s="84"/>
      <c r="C27" s="84"/>
    </row>
    <row r="28" ht="16.35" customHeight="1" spans="1:3">
      <c r="A28" s="84"/>
      <c r="B28" s="84"/>
      <c r="C28" s="84"/>
    </row>
    <row r="29" ht="16.35" customHeight="1" spans="1:3">
      <c r="A29" s="84"/>
      <c r="B29" s="84"/>
      <c r="C29" s="84"/>
    </row>
    <row r="30" ht="16.35" customHeight="1" spans="1:3">
      <c r="A30" s="84"/>
      <c r="B30" s="84"/>
      <c r="C30" s="84"/>
    </row>
    <row r="31" ht="16.35" customHeight="1" spans="1:3">
      <c r="A31" s="84"/>
      <c r="B31" s="84"/>
      <c r="C31" s="84"/>
    </row>
    <row r="32" ht="16.35" customHeight="1" spans="1:3">
      <c r="A32" s="84"/>
      <c r="B32" s="84"/>
      <c r="C32" s="84"/>
    </row>
    <row r="33" ht="16.35" customHeight="1" spans="1:3">
      <c r="A33" s="84"/>
      <c r="B33" s="84"/>
      <c r="C33" s="84"/>
    </row>
    <row r="34" ht="16.35" customHeight="1" spans="1:3">
      <c r="A34" s="84"/>
      <c r="B34" s="84"/>
      <c r="C34" s="84"/>
    </row>
    <row r="35" ht="16.35" customHeight="1" spans="1:3">
      <c r="A35" s="84"/>
      <c r="B35" s="84"/>
      <c r="C35" s="84"/>
    </row>
    <row r="36" ht="16.35" customHeight="1" spans="1:3">
      <c r="A36" s="84"/>
      <c r="B36" s="84"/>
      <c r="C36" s="84"/>
    </row>
    <row r="37" ht="16.35" customHeight="1" spans="1:3">
      <c r="A37" s="84"/>
      <c r="B37" s="84"/>
      <c r="C37" s="84"/>
    </row>
    <row r="38" ht="16.35" customHeight="1" spans="1:3">
      <c r="A38" s="84"/>
      <c r="B38" s="84"/>
      <c r="C38" s="84"/>
    </row>
    <row r="39" ht="16.35" customHeight="1" spans="1:3">
      <c r="A39" s="84"/>
      <c r="B39" s="84"/>
      <c r="C39" s="84"/>
    </row>
    <row r="40" ht="16.35" customHeight="1" spans="1:3">
      <c r="A40" s="84"/>
      <c r="B40" s="84"/>
      <c r="C40" s="84"/>
    </row>
    <row r="41" ht="16.35" customHeight="1" spans="1:3">
      <c r="A41" s="84"/>
      <c r="B41" s="84"/>
      <c r="C41" s="84"/>
    </row>
    <row r="42" ht="16.35" customHeight="1" spans="1:3">
      <c r="A42" s="84"/>
      <c r="B42" s="84"/>
      <c r="C42" s="84"/>
    </row>
    <row r="43" ht="16.35" customHeight="1" spans="1:3">
      <c r="A43" s="84"/>
      <c r="B43" s="84"/>
      <c r="C43" s="84"/>
    </row>
    <row r="44" ht="16.35" customHeight="1" spans="1:3">
      <c r="A44" s="84"/>
      <c r="B44" s="84"/>
      <c r="C44" s="84"/>
    </row>
    <row r="45" ht="16.35" customHeight="1" spans="1:3">
      <c r="A45" s="84"/>
      <c r="B45" s="84"/>
      <c r="C45" s="84"/>
    </row>
    <row r="46" ht="16.35" customHeight="1" spans="1:3">
      <c r="A46" s="84"/>
      <c r="B46" s="84"/>
      <c r="C46" s="84"/>
    </row>
  </sheetData>
  <mergeCells count="1">
    <mergeCell ref="A2:C2"/>
  </mergeCells>
  <printOptions horizontalCentered="1"/>
  <pageMargins left="0.751388888888889" right="0.751388888888889" top="0.865972222222222" bottom="0.826388888888889" header="0.432638888888889" footer="0.472222222222222"/>
  <pageSetup paperSize="9" scale="83" firstPageNumber="18" orientation="portrait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opLeftCell="A9" workbookViewId="0">
      <selection activeCell="I20" sqref="I20"/>
    </sheetView>
  </sheetViews>
  <sheetFormatPr defaultColWidth="9" defaultRowHeight="13.5" outlineLevelCol="7"/>
  <cols>
    <col min="1" max="1" width="33.625" style="24" customWidth="1"/>
    <col min="2" max="2" width="11.25" style="24" customWidth="1"/>
    <col min="3" max="3" width="25.375" style="24" customWidth="1"/>
    <col min="4" max="4" width="12" style="24" customWidth="1"/>
    <col min="5" max="5" width="27.125" style="24" customWidth="1"/>
    <col min="6" max="6" width="13" style="24" customWidth="1"/>
    <col min="7" max="7" width="23.125" style="24" customWidth="1"/>
    <col min="8" max="8" width="12.25" style="24" customWidth="1"/>
    <col min="9" max="9" width="9.75" style="24" customWidth="1"/>
    <col min="10" max="16384" width="9" style="24"/>
  </cols>
  <sheetData>
    <row r="1" ht="16.35" customHeight="1" spans="1:1">
      <c r="A1" s="65"/>
    </row>
    <row r="2" ht="36" customHeight="1" spans="1:8">
      <c r="A2" s="66" t="s">
        <v>14</v>
      </c>
      <c r="B2" s="66"/>
      <c r="C2" s="66"/>
      <c r="D2" s="66"/>
      <c r="E2" s="66"/>
      <c r="F2" s="66"/>
      <c r="G2" s="66"/>
      <c r="H2" s="66"/>
    </row>
    <row r="3" ht="16.5" customHeight="1" spans="1:8">
      <c r="A3" s="67" t="s">
        <v>15</v>
      </c>
      <c r="B3" s="67"/>
      <c r="C3" s="67"/>
      <c r="G3" s="68" t="s">
        <v>16</v>
      </c>
      <c r="H3" s="68"/>
    </row>
    <row r="4" ht="16.5" customHeight="1" spans="1:8">
      <c r="A4" s="69" t="s">
        <v>17</v>
      </c>
      <c r="B4" s="69"/>
      <c r="C4" s="69" t="s">
        <v>18</v>
      </c>
      <c r="D4" s="69"/>
      <c r="E4" s="69"/>
      <c r="F4" s="69"/>
      <c r="G4" s="69"/>
      <c r="H4" s="69"/>
    </row>
    <row r="5" ht="16.5" customHeight="1" spans="1:8">
      <c r="A5" s="69" t="s">
        <v>19</v>
      </c>
      <c r="B5" s="69" t="s">
        <v>20</v>
      </c>
      <c r="C5" s="69" t="s">
        <v>21</v>
      </c>
      <c r="D5" s="69" t="s">
        <v>20</v>
      </c>
      <c r="E5" s="69" t="s">
        <v>22</v>
      </c>
      <c r="F5" s="69" t="s">
        <v>20</v>
      </c>
      <c r="G5" s="70" t="s">
        <v>23</v>
      </c>
      <c r="H5" s="69" t="s">
        <v>20</v>
      </c>
    </row>
    <row r="6" ht="16.5" customHeight="1" spans="1:8">
      <c r="A6" s="71" t="s">
        <v>24</v>
      </c>
      <c r="B6" s="72">
        <f>SUM(B7+B8)</f>
        <v>146000000</v>
      </c>
      <c r="C6" s="72" t="s">
        <v>25</v>
      </c>
      <c r="D6" s="73">
        <v>24221634</v>
      </c>
      <c r="E6" s="71" t="s">
        <v>26</v>
      </c>
      <c r="F6" s="71">
        <f>SUM(F7:F9)</f>
        <v>12126778</v>
      </c>
      <c r="G6" s="72" t="s">
        <v>27</v>
      </c>
      <c r="H6" s="72">
        <v>6083922</v>
      </c>
    </row>
    <row r="7" ht="16.5" customHeight="1" spans="1:8">
      <c r="A7" s="72" t="s">
        <v>28</v>
      </c>
      <c r="B7" s="72">
        <v>146000000</v>
      </c>
      <c r="C7" s="72" t="s">
        <v>29</v>
      </c>
      <c r="D7" s="73"/>
      <c r="E7" s="72" t="s">
        <v>30</v>
      </c>
      <c r="F7" s="72">
        <v>10029678</v>
      </c>
      <c r="G7" s="72" t="s">
        <v>31</v>
      </c>
      <c r="H7" s="72">
        <f>1563100+26133000</f>
        <v>27696100</v>
      </c>
    </row>
    <row r="8" ht="16.5" customHeight="1" spans="1:8">
      <c r="A8" s="71" t="s">
        <v>32</v>
      </c>
      <c r="B8" s="71">
        <f>SUM(B9:B19)</f>
        <v>0</v>
      </c>
      <c r="C8" s="72" t="s">
        <v>33</v>
      </c>
      <c r="D8" s="73"/>
      <c r="E8" s="72" t="s">
        <v>34</v>
      </c>
      <c r="F8" s="72">
        <v>2002300</v>
      </c>
      <c r="G8" s="72" t="s">
        <v>35</v>
      </c>
      <c r="H8" s="72">
        <v>135533222</v>
      </c>
    </row>
    <row r="9" ht="16.5" customHeight="1" spans="1:8">
      <c r="A9" s="72" t="s">
        <v>36</v>
      </c>
      <c r="B9" s="72"/>
      <c r="C9" s="72" t="s">
        <v>37</v>
      </c>
      <c r="D9" s="73"/>
      <c r="E9" s="72" t="s">
        <v>38</v>
      </c>
      <c r="F9" s="72">
        <v>94800</v>
      </c>
      <c r="G9" s="72" t="s">
        <v>39</v>
      </c>
      <c r="H9" s="72"/>
    </row>
    <row r="10" ht="16.5" customHeight="1" spans="1:8">
      <c r="A10" s="72" t="s">
        <v>40</v>
      </c>
      <c r="B10" s="72"/>
      <c r="C10" s="72" t="s">
        <v>41</v>
      </c>
      <c r="D10" s="73"/>
      <c r="E10" s="71" t="s">
        <v>42</v>
      </c>
      <c r="F10" s="71">
        <f>SUM(F11:F20)</f>
        <v>174166222</v>
      </c>
      <c r="G10" s="72" t="s">
        <v>43</v>
      </c>
      <c r="H10" s="72">
        <v>4384956</v>
      </c>
    </row>
    <row r="11" ht="16.5" customHeight="1" spans="1:8">
      <c r="A11" s="72" t="s">
        <v>44</v>
      </c>
      <c r="B11" s="72"/>
      <c r="C11" s="72" t="s">
        <v>45</v>
      </c>
      <c r="D11" s="73">
        <v>8687000</v>
      </c>
      <c r="E11" s="72" t="s">
        <v>46</v>
      </c>
      <c r="F11" s="72"/>
      <c r="G11" s="72" t="s">
        <v>47</v>
      </c>
      <c r="H11" s="72"/>
    </row>
    <row r="12" ht="16.5" customHeight="1" spans="1:8">
      <c r="A12" s="72" t="s">
        <v>48</v>
      </c>
      <c r="B12" s="72"/>
      <c r="C12" s="72" t="s">
        <v>49</v>
      </c>
      <c r="D12" s="73"/>
      <c r="E12" s="72" t="s">
        <v>50</v>
      </c>
      <c r="F12" s="72">
        <v>26133000</v>
      </c>
      <c r="G12" s="72" t="s">
        <v>51</v>
      </c>
      <c r="H12" s="72">
        <v>12500000</v>
      </c>
    </row>
    <row r="13" ht="16.5" customHeight="1" spans="1:8">
      <c r="A13" s="72" t="s">
        <v>52</v>
      </c>
      <c r="B13" s="72"/>
      <c r="C13" s="72" t="s">
        <v>53</v>
      </c>
      <c r="D13" s="73">
        <v>1095017</v>
      </c>
      <c r="E13" s="74" t="s">
        <v>54</v>
      </c>
      <c r="F13" s="72"/>
      <c r="G13" s="72" t="s">
        <v>55</v>
      </c>
      <c r="H13" s="72"/>
    </row>
    <row r="14" ht="16.5" customHeight="1" spans="1:8">
      <c r="A14" s="72" t="s">
        <v>56</v>
      </c>
      <c r="B14" s="72"/>
      <c r="C14" s="72" t="s">
        <v>57</v>
      </c>
      <c r="D14" s="73"/>
      <c r="E14" s="72" t="s">
        <v>58</v>
      </c>
      <c r="F14" s="72"/>
      <c r="G14" s="72" t="s">
        <v>59</v>
      </c>
      <c r="H14" s="72">
        <v>94800</v>
      </c>
    </row>
    <row r="15" ht="16.5" customHeight="1" spans="1:8">
      <c r="A15" s="72" t="s">
        <v>60</v>
      </c>
      <c r="B15" s="72"/>
      <c r="C15" s="72" t="s">
        <v>61</v>
      </c>
      <c r="D15" s="73">
        <v>387819</v>
      </c>
      <c r="E15" s="72" t="s">
        <v>62</v>
      </c>
      <c r="F15" s="72">
        <v>135533222</v>
      </c>
      <c r="G15" s="72" t="s">
        <v>63</v>
      </c>
      <c r="H15" s="72"/>
    </row>
    <row r="16" ht="16.5" customHeight="1" spans="1:8">
      <c r="A16" s="72" t="s">
        <v>64</v>
      </c>
      <c r="B16" s="72"/>
      <c r="C16" s="72" t="s">
        <v>65</v>
      </c>
      <c r="D16" s="73">
        <v>26216000</v>
      </c>
      <c r="E16" s="72" t="s">
        <v>66</v>
      </c>
      <c r="F16" s="72"/>
      <c r="G16" s="72" t="s">
        <v>67</v>
      </c>
      <c r="H16" s="72"/>
    </row>
    <row r="17" ht="16.5" customHeight="1" spans="1:8">
      <c r="A17" s="72" t="s">
        <v>68</v>
      </c>
      <c r="B17" s="72"/>
      <c r="C17" s="72" t="s">
        <v>69</v>
      </c>
      <c r="D17" s="73">
        <v>120833222</v>
      </c>
      <c r="E17" s="72" t="s">
        <v>70</v>
      </c>
      <c r="F17" s="72"/>
      <c r="G17" s="72" t="s">
        <v>71</v>
      </c>
      <c r="H17" s="72"/>
    </row>
    <row r="18" ht="16.5" customHeight="1" spans="1:8">
      <c r="A18" s="72" t="s">
        <v>72</v>
      </c>
      <c r="B18" s="72"/>
      <c r="C18" s="72" t="s">
        <v>73</v>
      </c>
      <c r="D18" s="73">
        <v>2100000</v>
      </c>
      <c r="E18" s="72" t="s">
        <v>74</v>
      </c>
      <c r="F18" s="72">
        <v>12500000</v>
      </c>
      <c r="G18" s="72" t="s">
        <v>75</v>
      </c>
      <c r="H18" s="72"/>
    </row>
    <row r="19" ht="16.5" customHeight="1" spans="1:8">
      <c r="A19" s="72" t="s">
        <v>76</v>
      </c>
      <c r="B19" s="72"/>
      <c r="C19" s="72" t="s">
        <v>77</v>
      </c>
      <c r="D19" s="73"/>
      <c r="E19" s="72" t="s">
        <v>78</v>
      </c>
      <c r="F19" s="72"/>
      <c r="G19" s="72" t="s">
        <v>79</v>
      </c>
      <c r="H19" s="72"/>
    </row>
    <row r="20" ht="16.5" customHeight="1" spans="1:8">
      <c r="A20" s="71" t="s">
        <v>80</v>
      </c>
      <c r="B20" s="71"/>
      <c r="C20" s="72" t="s">
        <v>81</v>
      </c>
      <c r="D20" s="73"/>
      <c r="E20" s="72" t="s">
        <v>82</v>
      </c>
      <c r="F20" s="72"/>
      <c r="G20" s="72"/>
      <c r="H20" s="72"/>
    </row>
    <row r="21" ht="16.5" customHeight="1" spans="1:8">
      <c r="A21" s="71" t="s">
        <v>83</v>
      </c>
      <c r="B21" s="71"/>
      <c r="C21" s="72" t="s">
        <v>84</v>
      </c>
      <c r="D21" s="73"/>
      <c r="E21" s="71" t="s">
        <v>85</v>
      </c>
      <c r="F21" s="71"/>
      <c r="G21" s="72"/>
      <c r="H21" s="72"/>
    </row>
    <row r="22" ht="16.5" customHeight="1" spans="1:8">
      <c r="A22" s="71" t="s">
        <v>86</v>
      </c>
      <c r="B22" s="71"/>
      <c r="C22" s="72" t="s">
        <v>87</v>
      </c>
      <c r="D22" s="73"/>
      <c r="E22" s="72"/>
      <c r="F22" s="72"/>
      <c r="G22" s="72"/>
      <c r="H22" s="72"/>
    </row>
    <row r="23" ht="16.5" customHeight="1" spans="1:8">
      <c r="A23" s="71" t="s">
        <v>88</v>
      </c>
      <c r="B23" s="71"/>
      <c r="C23" s="72" t="s">
        <v>89</v>
      </c>
      <c r="D23" s="73"/>
      <c r="E23" s="72"/>
      <c r="F23" s="72"/>
      <c r="G23" s="72"/>
      <c r="H23" s="72"/>
    </row>
    <row r="24" ht="16.5" customHeight="1" spans="1:8">
      <c r="A24" s="71" t="s">
        <v>90</v>
      </c>
      <c r="B24" s="71">
        <f>SUM(B25:B27)</f>
        <v>0</v>
      </c>
      <c r="C24" s="72" t="s">
        <v>91</v>
      </c>
      <c r="D24" s="73"/>
      <c r="E24" s="72"/>
      <c r="F24" s="72"/>
      <c r="G24" s="72"/>
      <c r="H24" s="72"/>
    </row>
    <row r="25" ht="16.5" customHeight="1" spans="1:8">
      <c r="A25" s="72" t="s">
        <v>92</v>
      </c>
      <c r="B25" s="72"/>
      <c r="C25" s="72" t="s">
        <v>93</v>
      </c>
      <c r="D25" s="73">
        <v>972308</v>
      </c>
      <c r="E25" s="72"/>
      <c r="F25" s="72"/>
      <c r="G25" s="72"/>
      <c r="H25" s="72"/>
    </row>
    <row r="26" ht="16.5" customHeight="1" spans="1:8">
      <c r="A26" s="72" t="s">
        <v>94</v>
      </c>
      <c r="B26" s="72"/>
      <c r="C26" s="72" t="s">
        <v>95</v>
      </c>
      <c r="D26" s="73"/>
      <c r="E26" s="72"/>
      <c r="F26" s="72"/>
      <c r="G26" s="72"/>
      <c r="H26" s="72"/>
    </row>
    <row r="27" ht="16.5" customHeight="1" spans="1:8">
      <c r="A27" s="72" t="s">
        <v>96</v>
      </c>
      <c r="B27" s="72"/>
      <c r="C27" s="72" t="s">
        <v>97</v>
      </c>
      <c r="D27" s="73"/>
      <c r="E27" s="72"/>
      <c r="F27" s="72"/>
      <c r="G27" s="72"/>
      <c r="H27" s="72"/>
    </row>
    <row r="28" ht="16.5" customHeight="1" spans="1:8">
      <c r="A28" s="71" t="s">
        <v>98</v>
      </c>
      <c r="B28" s="71"/>
      <c r="C28" s="72" t="s">
        <v>99</v>
      </c>
      <c r="D28" s="73">
        <v>1780000</v>
      </c>
      <c r="E28" s="72"/>
      <c r="F28" s="72"/>
      <c r="G28" s="72"/>
      <c r="H28" s="72"/>
    </row>
    <row r="29" ht="16.5" customHeight="1" spans="1:8">
      <c r="A29" s="71" t="s">
        <v>100</v>
      </c>
      <c r="B29" s="71"/>
      <c r="C29" s="72" t="s">
        <v>101</v>
      </c>
      <c r="D29" s="73"/>
      <c r="E29" s="72"/>
      <c r="F29" s="72"/>
      <c r="G29" s="72"/>
      <c r="H29" s="72"/>
    </row>
    <row r="30" ht="16.5" customHeight="1" spans="1:8">
      <c r="A30" s="71" t="s">
        <v>102</v>
      </c>
      <c r="B30" s="71"/>
      <c r="C30" s="72" t="s">
        <v>103</v>
      </c>
      <c r="D30" s="73"/>
      <c r="E30" s="72"/>
      <c r="F30" s="72"/>
      <c r="G30" s="72"/>
      <c r="H30" s="72"/>
    </row>
    <row r="31" ht="16.5" customHeight="1" spans="1:8">
      <c r="A31" s="71" t="s">
        <v>104</v>
      </c>
      <c r="B31" s="71"/>
      <c r="C31" s="72" t="s">
        <v>105</v>
      </c>
      <c r="D31" s="73"/>
      <c r="E31" s="72"/>
      <c r="F31" s="72"/>
      <c r="G31" s="72"/>
      <c r="H31" s="72"/>
    </row>
    <row r="32" ht="16.5" customHeight="1" spans="1:8">
      <c r="A32" s="71" t="s">
        <v>106</v>
      </c>
      <c r="B32" s="71"/>
      <c r="C32" s="72" t="s">
        <v>107</v>
      </c>
      <c r="D32" s="73"/>
      <c r="E32" s="72"/>
      <c r="F32" s="72"/>
      <c r="G32" s="72"/>
      <c r="H32" s="72"/>
    </row>
    <row r="33" ht="16.5" customHeight="1" spans="1:8">
      <c r="A33" s="72"/>
      <c r="B33" s="72"/>
      <c r="C33" s="72" t="s">
        <v>108</v>
      </c>
      <c r="D33" s="73"/>
      <c r="E33" s="72"/>
      <c r="F33" s="72"/>
      <c r="G33" s="72"/>
      <c r="H33" s="72"/>
    </row>
    <row r="34" ht="16.5" customHeight="1" spans="1:8">
      <c r="A34" s="72"/>
      <c r="B34" s="72"/>
      <c r="C34" s="72" t="s">
        <v>109</v>
      </c>
      <c r="D34" s="73"/>
      <c r="E34" s="72"/>
      <c r="F34" s="72"/>
      <c r="G34" s="72"/>
      <c r="H34" s="72"/>
    </row>
    <row r="35" ht="16.5" customHeight="1" spans="1:8">
      <c r="A35" s="72"/>
      <c r="B35" s="72"/>
      <c r="C35" s="72" t="s">
        <v>110</v>
      </c>
      <c r="D35" s="73"/>
      <c r="E35" s="72"/>
      <c r="F35" s="72"/>
      <c r="G35" s="72"/>
      <c r="H35" s="72"/>
    </row>
    <row r="36" ht="16.5" customHeight="1" spans="1:8">
      <c r="A36" s="71" t="s">
        <v>111</v>
      </c>
      <c r="B36" s="71">
        <f>B6+SUM(B20:B24)+SUM(B28:B32)</f>
        <v>146000000</v>
      </c>
      <c r="C36" s="71" t="s">
        <v>112</v>
      </c>
      <c r="D36" s="71">
        <f>SUM(D6:D35)</f>
        <v>186293000</v>
      </c>
      <c r="E36" s="71" t="s">
        <v>112</v>
      </c>
      <c r="F36" s="71">
        <f>F6+F10+F21</f>
        <v>186293000</v>
      </c>
      <c r="G36" s="71" t="s">
        <v>112</v>
      </c>
      <c r="H36" s="71">
        <f>SUM(H6:H19)</f>
        <v>186293000</v>
      </c>
    </row>
    <row r="37" ht="16.5" customHeight="1" spans="1:8">
      <c r="A37" s="71" t="s">
        <v>113</v>
      </c>
      <c r="B37" s="71">
        <v>40293000</v>
      </c>
      <c r="C37" s="71" t="s">
        <v>114</v>
      </c>
      <c r="D37" s="71"/>
      <c r="E37" s="71" t="s">
        <v>114</v>
      </c>
      <c r="F37" s="71"/>
      <c r="G37" s="71" t="s">
        <v>114</v>
      </c>
      <c r="H37" s="71"/>
    </row>
    <row r="38" ht="16.5" customHeight="1" spans="1:8">
      <c r="A38" s="72"/>
      <c r="B38" s="72"/>
      <c r="C38" s="72"/>
      <c r="D38" s="72"/>
      <c r="E38" s="71"/>
      <c r="F38" s="71"/>
      <c r="G38" s="71"/>
      <c r="H38" s="71"/>
    </row>
    <row r="39" ht="16.5" customHeight="1" spans="1:8">
      <c r="A39" s="71" t="s">
        <v>115</v>
      </c>
      <c r="B39" s="71">
        <f t="shared" ref="B39:F39" si="0">B36+B37</f>
        <v>186293000</v>
      </c>
      <c r="C39" s="71" t="s">
        <v>116</v>
      </c>
      <c r="D39" s="71">
        <f t="shared" si="0"/>
        <v>186293000</v>
      </c>
      <c r="E39" s="71" t="s">
        <v>116</v>
      </c>
      <c r="F39" s="71">
        <f t="shared" si="0"/>
        <v>186293000</v>
      </c>
      <c r="G39" s="71" t="s">
        <v>116</v>
      </c>
      <c r="H39" s="71">
        <f>H36+H37</f>
        <v>186293000</v>
      </c>
    </row>
  </sheetData>
  <mergeCells count="5">
    <mergeCell ref="A2:H2"/>
    <mergeCell ref="A3:C3"/>
    <mergeCell ref="G3:H3"/>
    <mergeCell ref="A4:B4"/>
    <mergeCell ref="C4:H4"/>
  </mergeCells>
  <printOptions horizontalCentered="1"/>
  <pageMargins left="0.550694444444444" right="0.550694444444444" top="0.393055555555556" bottom="0.472222222222222" header="0" footer="0.275"/>
  <pageSetup paperSize="9" scale="80" firstPageNumber="19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0"/>
  <sheetViews>
    <sheetView zoomScale="70" zoomScaleNormal="70" workbookViewId="0">
      <selection activeCell="P17" sqref="P17"/>
    </sheetView>
  </sheetViews>
  <sheetFormatPr defaultColWidth="9" defaultRowHeight="14.25"/>
  <cols>
    <col min="1" max="1" width="4.5" style="24" customWidth="1"/>
    <col min="2" max="2" width="4.75" style="24" customWidth="1"/>
    <col min="3" max="3" width="4.5" style="24" customWidth="1"/>
    <col min="4" max="4" width="33.5" style="36" customWidth="1"/>
    <col min="5" max="5" width="43.25" style="24" customWidth="1"/>
    <col min="6" max="6" width="17.875" style="24" customWidth="1"/>
    <col min="7" max="7" width="15.375" style="24" customWidth="1"/>
    <col min="8" max="8" width="16.375" style="24" customWidth="1"/>
    <col min="9" max="9" width="14.625" style="24" customWidth="1"/>
    <col min="10" max="10" width="12.5" style="24" customWidth="1"/>
    <col min="11" max="11" width="19.125" style="24" customWidth="1"/>
    <col min="12" max="12" width="8" style="3" hidden="1" customWidth="1"/>
    <col min="13" max="14" width="8.625" style="3" hidden="1" customWidth="1"/>
    <col min="15" max="15" width="16.125" style="24" customWidth="1"/>
    <col min="16" max="16" width="11.5" style="38" customWidth="1"/>
    <col min="17" max="16384" width="9" style="24"/>
  </cols>
  <sheetData>
    <row r="1" ht="24" customHeight="1" spans="1:3">
      <c r="A1" s="39"/>
      <c r="B1" s="39"/>
      <c r="C1" s="39"/>
    </row>
    <row r="2" ht="47.1" customHeight="1" spans="1:14">
      <c r="A2" s="40" t="s">
        <v>117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="36" customFormat="1" ht="20.1" customHeight="1" spans="1:16">
      <c r="A3" s="41" t="s">
        <v>118</v>
      </c>
      <c r="B3" s="41"/>
      <c r="C3" s="41"/>
      <c r="D3" s="41"/>
      <c r="E3" s="42"/>
      <c r="G3" s="42"/>
      <c r="H3" s="42"/>
      <c r="I3" s="42"/>
      <c r="K3" s="42"/>
      <c r="L3" s="59" t="s">
        <v>16</v>
      </c>
      <c r="M3" s="59"/>
      <c r="N3" s="59"/>
      <c r="P3" s="38"/>
    </row>
    <row r="4" s="36" customFormat="1" ht="20.1" customHeight="1" spans="1:16">
      <c r="A4" s="43" t="s">
        <v>119</v>
      </c>
      <c r="B4" s="43"/>
      <c r="C4" s="43"/>
      <c r="D4" s="43" t="s">
        <v>120</v>
      </c>
      <c r="E4" s="43" t="s">
        <v>121</v>
      </c>
      <c r="F4" s="43" t="s">
        <v>122</v>
      </c>
      <c r="G4" s="43" t="s">
        <v>123</v>
      </c>
      <c r="H4" s="43"/>
      <c r="I4" s="43"/>
      <c r="J4" s="43"/>
      <c r="K4" s="43" t="s">
        <v>124</v>
      </c>
      <c r="L4" s="43" t="s">
        <v>125</v>
      </c>
      <c r="M4" s="43" t="s">
        <v>126</v>
      </c>
      <c r="N4" s="43" t="s">
        <v>127</v>
      </c>
      <c r="P4" s="38"/>
    </row>
    <row r="5" s="36" customFormat="1" ht="20.1" customHeight="1" spans="1:16">
      <c r="A5" s="43"/>
      <c r="B5" s="43"/>
      <c r="C5" s="43"/>
      <c r="D5" s="43"/>
      <c r="E5" s="43"/>
      <c r="F5" s="43"/>
      <c r="G5" s="43" t="s">
        <v>128</v>
      </c>
      <c r="H5" s="43" t="s">
        <v>129</v>
      </c>
      <c r="I5" s="43" t="s">
        <v>130</v>
      </c>
      <c r="J5" s="43" t="s">
        <v>131</v>
      </c>
      <c r="K5" s="43"/>
      <c r="L5" s="43"/>
      <c r="M5" s="43"/>
      <c r="N5" s="43"/>
      <c r="P5" s="38"/>
    </row>
    <row r="6" s="36" customFormat="1" ht="20.1" customHeight="1" spans="1:16">
      <c r="A6" s="43" t="s">
        <v>132</v>
      </c>
      <c r="B6" s="43" t="s">
        <v>133</v>
      </c>
      <c r="C6" s="43" t="s">
        <v>134</v>
      </c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P6" s="38"/>
    </row>
    <row r="7" s="36" customFormat="1" ht="30" customHeight="1" spans="1:16">
      <c r="A7" s="44"/>
      <c r="B7" s="44"/>
      <c r="C7" s="44"/>
      <c r="D7" s="44"/>
      <c r="E7" s="44" t="s">
        <v>128</v>
      </c>
      <c r="F7" s="44">
        <f t="shared" ref="F7:F9" si="0">G7+K7</f>
        <v>186293000</v>
      </c>
      <c r="G7" s="44">
        <f t="shared" ref="G7:G10" si="1">H7+I7+J7</f>
        <v>12126778</v>
      </c>
      <c r="H7" s="44">
        <f t="shared" ref="H7:K7" si="2">H8</f>
        <v>10029678</v>
      </c>
      <c r="I7" s="44">
        <f t="shared" si="2"/>
        <v>2002300</v>
      </c>
      <c r="J7" s="44">
        <f t="shared" si="2"/>
        <v>94800</v>
      </c>
      <c r="K7" s="44">
        <f t="shared" si="2"/>
        <v>174166222</v>
      </c>
      <c r="L7" s="44"/>
      <c r="M7" s="44"/>
      <c r="N7" s="44"/>
      <c r="P7" s="38"/>
    </row>
    <row r="8" s="36" customFormat="1" ht="30" customHeight="1" spans="1:16">
      <c r="A8" s="45"/>
      <c r="B8" s="45"/>
      <c r="C8" s="45"/>
      <c r="D8" s="46">
        <v>236</v>
      </c>
      <c r="E8" s="46" t="s">
        <v>2</v>
      </c>
      <c r="F8" s="44">
        <f t="shared" si="0"/>
        <v>186293000</v>
      </c>
      <c r="G8" s="44">
        <f t="shared" si="1"/>
        <v>12126778</v>
      </c>
      <c r="H8" s="44">
        <f t="shared" ref="H8:K8" si="3">H9</f>
        <v>10029678</v>
      </c>
      <c r="I8" s="44">
        <f t="shared" si="3"/>
        <v>2002300</v>
      </c>
      <c r="J8" s="44">
        <f t="shared" si="3"/>
        <v>94800</v>
      </c>
      <c r="K8" s="44">
        <f t="shared" si="3"/>
        <v>174166222</v>
      </c>
      <c r="L8" s="44"/>
      <c r="M8" s="44"/>
      <c r="N8" s="44"/>
      <c r="P8" s="38"/>
    </row>
    <row r="9" s="36" customFormat="1" ht="30" customHeight="1" spans="1:16">
      <c r="A9" s="45"/>
      <c r="B9" s="45"/>
      <c r="C9" s="45"/>
      <c r="D9" s="47" t="s">
        <v>135</v>
      </c>
      <c r="E9" s="46" t="s">
        <v>136</v>
      </c>
      <c r="F9" s="44">
        <f t="shared" si="0"/>
        <v>186293000</v>
      </c>
      <c r="G9" s="44">
        <f t="shared" si="1"/>
        <v>12126778</v>
      </c>
      <c r="H9" s="44">
        <f>H10</f>
        <v>10029678</v>
      </c>
      <c r="I9" s="44">
        <f>I10+I26</f>
        <v>2002300</v>
      </c>
      <c r="J9" s="44">
        <f>J10</f>
        <v>94800</v>
      </c>
      <c r="K9" s="44">
        <f>K28</f>
        <v>174166222</v>
      </c>
      <c r="L9" s="44"/>
      <c r="M9" s="44"/>
      <c r="N9" s="44"/>
      <c r="P9" s="38"/>
    </row>
    <row r="10" s="36" customFormat="1" ht="30" customHeight="1" spans="1:16">
      <c r="A10" s="45"/>
      <c r="B10" s="45"/>
      <c r="C10" s="45"/>
      <c r="D10" s="46"/>
      <c r="E10" s="46" t="s">
        <v>137</v>
      </c>
      <c r="F10" s="44">
        <f t="shared" ref="F10:J10" si="4">F11+F16+F20+F24</f>
        <v>10124478</v>
      </c>
      <c r="G10" s="44">
        <f t="shared" si="1"/>
        <v>10124478</v>
      </c>
      <c r="H10" s="44">
        <f t="shared" si="4"/>
        <v>10029678</v>
      </c>
      <c r="I10" s="44"/>
      <c r="J10" s="44">
        <f t="shared" si="4"/>
        <v>94800</v>
      </c>
      <c r="K10" s="44"/>
      <c r="L10" s="44"/>
      <c r="M10" s="44"/>
      <c r="N10" s="44"/>
      <c r="P10" s="38"/>
    </row>
    <row r="11" s="36" customFormat="1" ht="30" customHeight="1" spans="1:16">
      <c r="A11" s="48"/>
      <c r="B11" s="48"/>
      <c r="C11" s="48"/>
      <c r="D11" s="49"/>
      <c r="E11" s="46" t="s">
        <v>138</v>
      </c>
      <c r="F11" s="48">
        <f>SUM(F12:F15)</f>
        <v>7496971</v>
      </c>
      <c r="G11" s="48">
        <f t="shared" ref="G11:G15" si="5">H11</f>
        <v>7496971</v>
      </c>
      <c r="H11" s="48">
        <f>SUM(H12:H15)</f>
        <v>7496971</v>
      </c>
      <c r="I11" s="48"/>
      <c r="J11" s="48"/>
      <c r="K11" s="48"/>
      <c r="L11" s="48"/>
      <c r="M11" s="48"/>
      <c r="N11" s="48"/>
      <c r="P11" s="38"/>
    </row>
    <row r="12" s="36" customFormat="1" ht="30" customHeight="1" spans="1:16">
      <c r="A12" s="50" t="s">
        <v>139</v>
      </c>
      <c r="B12" s="50" t="s">
        <v>140</v>
      </c>
      <c r="C12" s="50" t="s">
        <v>141</v>
      </c>
      <c r="D12" s="49" t="s">
        <v>142</v>
      </c>
      <c r="E12" s="51" t="s">
        <v>143</v>
      </c>
      <c r="F12" s="48">
        <f t="shared" ref="F12:F15" si="6">G12</f>
        <v>2395908</v>
      </c>
      <c r="G12" s="48">
        <f t="shared" si="5"/>
        <v>2395908</v>
      </c>
      <c r="H12" s="48">
        <v>2395908</v>
      </c>
      <c r="I12" s="48"/>
      <c r="J12" s="48"/>
      <c r="K12" s="48"/>
      <c r="L12" s="48"/>
      <c r="M12" s="48"/>
      <c r="N12" s="48"/>
      <c r="P12" s="38"/>
    </row>
    <row r="13" s="36" customFormat="1" ht="30" customHeight="1" spans="1:16">
      <c r="A13" s="50" t="s">
        <v>139</v>
      </c>
      <c r="B13" s="50" t="s">
        <v>140</v>
      </c>
      <c r="C13" s="50" t="s">
        <v>141</v>
      </c>
      <c r="D13" s="49" t="s">
        <v>142</v>
      </c>
      <c r="E13" s="51" t="s">
        <v>144</v>
      </c>
      <c r="F13" s="48">
        <f t="shared" si="6"/>
        <v>703956</v>
      </c>
      <c r="G13" s="48">
        <f t="shared" si="5"/>
        <v>703956</v>
      </c>
      <c r="H13" s="48">
        <v>703956</v>
      </c>
      <c r="I13" s="48"/>
      <c r="J13" s="48"/>
      <c r="K13" s="48"/>
      <c r="L13" s="48"/>
      <c r="M13" s="48"/>
      <c r="N13" s="48"/>
      <c r="P13" s="38"/>
    </row>
    <row r="14" s="36" customFormat="1" ht="30" customHeight="1" spans="1:16">
      <c r="A14" s="50" t="s">
        <v>139</v>
      </c>
      <c r="B14" s="50" t="s">
        <v>140</v>
      </c>
      <c r="C14" s="50" t="s">
        <v>141</v>
      </c>
      <c r="D14" s="49" t="s">
        <v>142</v>
      </c>
      <c r="E14" s="51" t="s">
        <v>145</v>
      </c>
      <c r="F14" s="48">
        <f t="shared" si="6"/>
        <v>3783907</v>
      </c>
      <c r="G14" s="48">
        <f t="shared" si="5"/>
        <v>3783907</v>
      </c>
      <c r="H14" s="48">
        <v>3783907</v>
      </c>
      <c r="I14" s="48"/>
      <c r="J14" s="48"/>
      <c r="K14" s="48"/>
      <c r="L14" s="48"/>
      <c r="M14" s="48"/>
      <c r="N14" s="48"/>
      <c r="P14" s="38"/>
    </row>
    <row r="15" s="36" customFormat="1" ht="30" customHeight="1" spans="1:16">
      <c r="A15" s="50" t="s">
        <v>139</v>
      </c>
      <c r="B15" s="50" t="s">
        <v>140</v>
      </c>
      <c r="C15" s="50" t="s">
        <v>141</v>
      </c>
      <c r="D15" s="49" t="s">
        <v>142</v>
      </c>
      <c r="E15" s="51" t="s">
        <v>146</v>
      </c>
      <c r="F15" s="48">
        <f t="shared" si="6"/>
        <v>613200</v>
      </c>
      <c r="G15" s="48">
        <f t="shared" si="5"/>
        <v>613200</v>
      </c>
      <c r="H15" s="48">
        <v>613200</v>
      </c>
      <c r="I15" s="48"/>
      <c r="J15" s="48"/>
      <c r="K15" s="48"/>
      <c r="L15" s="48"/>
      <c r="M15" s="48"/>
      <c r="N15" s="48"/>
      <c r="P15" s="38"/>
    </row>
    <row r="16" s="36" customFormat="1" ht="30" customHeight="1" spans="1:16">
      <c r="A16" s="48"/>
      <c r="B16" s="48"/>
      <c r="C16" s="48"/>
      <c r="D16" s="49"/>
      <c r="E16" s="46" t="s">
        <v>147</v>
      </c>
      <c r="F16" s="48">
        <f>F17+F18</f>
        <v>94800</v>
      </c>
      <c r="G16" s="48">
        <f>J16+I16+H16</f>
        <v>94800</v>
      </c>
      <c r="H16" s="48"/>
      <c r="I16" s="48"/>
      <c r="J16" s="48">
        <f>J17+J18</f>
        <v>94800</v>
      </c>
      <c r="K16" s="48"/>
      <c r="L16" s="48"/>
      <c r="M16" s="48"/>
      <c r="N16" s="48"/>
      <c r="P16" s="38"/>
    </row>
    <row r="17" s="36" customFormat="1" ht="30" customHeight="1" spans="1:16">
      <c r="A17" s="50" t="s">
        <v>139</v>
      </c>
      <c r="B17" s="50" t="s">
        <v>140</v>
      </c>
      <c r="C17" s="50" t="s">
        <v>141</v>
      </c>
      <c r="D17" s="49" t="s">
        <v>142</v>
      </c>
      <c r="E17" s="51" t="s">
        <v>148</v>
      </c>
      <c r="F17" s="48">
        <f t="shared" ref="F17:F23" si="7">G17</f>
        <v>90000</v>
      </c>
      <c r="G17" s="48">
        <f>J17</f>
        <v>90000</v>
      </c>
      <c r="H17" s="48"/>
      <c r="I17" s="48"/>
      <c r="J17" s="48">
        <v>90000</v>
      </c>
      <c r="K17" s="48"/>
      <c r="L17" s="48"/>
      <c r="M17" s="48"/>
      <c r="N17" s="48"/>
      <c r="P17" s="38"/>
    </row>
    <row r="18" s="37" customFormat="1" ht="30" customHeight="1" spans="1:16">
      <c r="A18" s="50" t="s">
        <v>139</v>
      </c>
      <c r="B18" s="50" t="s">
        <v>140</v>
      </c>
      <c r="C18" s="50" t="s">
        <v>141</v>
      </c>
      <c r="D18" s="49" t="s">
        <v>142</v>
      </c>
      <c r="E18" s="51" t="s">
        <v>149</v>
      </c>
      <c r="F18" s="48">
        <f t="shared" si="7"/>
        <v>4800</v>
      </c>
      <c r="G18" s="48">
        <f>J18</f>
        <v>4800</v>
      </c>
      <c r="H18" s="48"/>
      <c r="I18" s="48"/>
      <c r="J18" s="48">
        <v>4800</v>
      </c>
      <c r="K18" s="48"/>
      <c r="L18" s="48"/>
      <c r="M18" s="48"/>
      <c r="N18" s="48"/>
      <c r="P18" s="60"/>
    </row>
    <row r="19" s="36" customFormat="1" ht="30" customHeight="1" spans="1:16">
      <c r="A19" s="50"/>
      <c r="B19" s="50"/>
      <c r="C19" s="50"/>
      <c r="D19" s="49"/>
      <c r="E19" s="51"/>
      <c r="F19" s="48"/>
      <c r="G19" s="48"/>
      <c r="H19" s="48"/>
      <c r="I19" s="48"/>
      <c r="J19" s="48"/>
      <c r="K19" s="48"/>
      <c r="L19" s="48"/>
      <c r="M19" s="48"/>
      <c r="N19" s="48"/>
      <c r="P19" s="38"/>
    </row>
    <row r="20" s="36" customFormat="1" ht="30" customHeight="1" spans="1:16">
      <c r="A20" s="48"/>
      <c r="B20" s="48"/>
      <c r="C20" s="48"/>
      <c r="D20" s="49"/>
      <c r="E20" s="46" t="s">
        <v>150</v>
      </c>
      <c r="F20" s="48">
        <f>F21+F22+F23</f>
        <v>1560399</v>
      </c>
      <c r="G20" s="48">
        <f t="shared" ref="G20:G25" si="8">H20</f>
        <v>1560399</v>
      </c>
      <c r="H20" s="48">
        <f>H21+H22+H23</f>
        <v>1560399</v>
      </c>
      <c r="I20" s="48"/>
      <c r="J20" s="48"/>
      <c r="K20" s="48"/>
      <c r="L20" s="48"/>
      <c r="M20" s="48"/>
      <c r="N20" s="48"/>
      <c r="P20" s="38"/>
    </row>
    <row r="21" s="36" customFormat="1" ht="30" customHeight="1" spans="1:16">
      <c r="A21" s="48" t="s">
        <v>151</v>
      </c>
      <c r="B21" s="48" t="s">
        <v>152</v>
      </c>
      <c r="C21" s="48" t="s">
        <v>152</v>
      </c>
      <c r="D21" s="49" t="s">
        <v>153</v>
      </c>
      <c r="E21" s="51" t="s">
        <v>154</v>
      </c>
      <c r="F21" s="48">
        <f t="shared" si="7"/>
        <v>730011</v>
      </c>
      <c r="G21" s="48">
        <f t="shared" si="8"/>
        <v>730011</v>
      </c>
      <c r="H21" s="48">
        <v>730011</v>
      </c>
      <c r="I21" s="48"/>
      <c r="J21" s="48"/>
      <c r="K21" s="48"/>
      <c r="L21" s="48"/>
      <c r="M21" s="48"/>
      <c r="N21" s="48"/>
      <c r="P21" s="38"/>
    </row>
    <row r="22" s="36" customFormat="1" ht="30" customHeight="1" spans="1:16">
      <c r="A22" s="48" t="s">
        <v>151</v>
      </c>
      <c r="B22" s="50" t="s">
        <v>155</v>
      </c>
      <c r="C22" s="50" t="s">
        <v>155</v>
      </c>
      <c r="D22" s="49" t="s">
        <v>156</v>
      </c>
      <c r="E22" s="51" t="s">
        <v>157</v>
      </c>
      <c r="F22" s="48">
        <f t="shared" si="7"/>
        <v>442569</v>
      </c>
      <c r="G22" s="48">
        <f t="shared" si="8"/>
        <v>442569</v>
      </c>
      <c r="H22" s="48">
        <v>442569</v>
      </c>
      <c r="I22" s="48"/>
      <c r="J22" s="48"/>
      <c r="K22" s="48"/>
      <c r="L22" s="48"/>
      <c r="M22" s="48"/>
      <c r="N22" s="48"/>
      <c r="P22" s="38"/>
    </row>
    <row r="23" s="36" customFormat="1" ht="30" customHeight="1" spans="1:16">
      <c r="A23" s="48" t="s">
        <v>158</v>
      </c>
      <c r="B23" s="48" t="s">
        <v>159</v>
      </c>
      <c r="C23" s="50" t="s">
        <v>160</v>
      </c>
      <c r="D23" s="49" t="s">
        <v>161</v>
      </c>
      <c r="E23" s="51" t="s">
        <v>162</v>
      </c>
      <c r="F23" s="48">
        <f t="shared" si="7"/>
        <v>387819</v>
      </c>
      <c r="G23" s="48">
        <f t="shared" si="8"/>
        <v>387819</v>
      </c>
      <c r="H23" s="48">
        <v>387819</v>
      </c>
      <c r="I23" s="48"/>
      <c r="J23" s="48"/>
      <c r="K23" s="48"/>
      <c r="L23" s="48"/>
      <c r="M23" s="48"/>
      <c r="N23" s="48"/>
      <c r="P23" s="38"/>
    </row>
    <row r="24" s="36" customFormat="1" ht="30" customHeight="1" spans="1:16">
      <c r="A24" s="48"/>
      <c r="B24" s="48"/>
      <c r="C24" s="48"/>
      <c r="D24" s="49"/>
      <c r="E24" s="46" t="s">
        <v>163</v>
      </c>
      <c r="F24" s="48">
        <f>F25</f>
        <v>972308</v>
      </c>
      <c r="G24" s="48">
        <f t="shared" si="8"/>
        <v>972308</v>
      </c>
      <c r="H24" s="48">
        <f>H25</f>
        <v>972308</v>
      </c>
      <c r="I24" s="48"/>
      <c r="J24" s="48"/>
      <c r="K24" s="48"/>
      <c r="L24" s="48"/>
      <c r="M24" s="48"/>
      <c r="N24" s="48"/>
      <c r="P24" s="38"/>
    </row>
    <row r="25" s="36" customFormat="1" ht="30" customHeight="1" spans="1:16">
      <c r="A25" s="48" t="s">
        <v>164</v>
      </c>
      <c r="B25" s="48" t="s">
        <v>160</v>
      </c>
      <c r="C25" s="48" t="s">
        <v>141</v>
      </c>
      <c r="D25" s="49" t="s">
        <v>165</v>
      </c>
      <c r="E25" s="51" t="s">
        <v>166</v>
      </c>
      <c r="F25" s="48">
        <f>G25</f>
        <v>972308</v>
      </c>
      <c r="G25" s="48">
        <f t="shared" si="8"/>
        <v>972308</v>
      </c>
      <c r="H25" s="48">
        <v>972308</v>
      </c>
      <c r="I25" s="48"/>
      <c r="J25" s="48"/>
      <c r="K25" s="48"/>
      <c r="L25" s="48"/>
      <c r="M25" s="48"/>
      <c r="N25" s="48"/>
      <c r="P25" s="38"/>
    </row>
    <row r="26" s="36" customFormat="1" ht="30" customHeight="1" spans="1:16">
      <c r="A26" s="45"/>
      <c r="B26" s="45"/>
      <c r="C26" s="45"/>
      <c r="D26" s="46"/>
      <c r="E26" s="46" t="s">
        <v>167</v>
      </c>
      <c r="F26" s="44">
        <f>F27</f>
        <v>2002300</v>
      </c>
      <c r="G26" s="44">
        <f>I26</f>
        <v>2002300</v>
      </c>
      <c r="H26" s="44"/>
      <c r="I26" s="44">
        <f>I27</f>
        <v>2002300</v>
      </c>
      <c r="J26" s="44"/>
      <c r="K26" s="44"/>
      <c r="L26" s="44"/>
      <c r="M26" s="44"/>
      <c r="N26" s="44"/>
      <c r="P26" s="38"/>
    </row>
    <row r="27" s="36" customFormat="1" ht="30" customHeight="1" spans="1:16">
      <c r="A27" s="48" t="s">
        <v>139</v>
      </c>
      <c r="B27" s="50" t="s">
        <v>140</v>
      </c>
      <c r="C27" s="48" t="s">
        <v>141</v>
      </c>
      <c r="D27" s="49" t="s">
        <v>142</v>
      </c>
      <c r="E27" s="46" t="s">
        <v>168</v>
      </c>
      <c r="F27" s="48">
        <f>G27</f>
        <v>2002300</v>
      </c>
      <c r="G27" s="48">
        <f>I27</f>
        <v>2002300</v>
      </c>
      <c r="H27" s="48"/>
      <c r="I27" s="48">
        <v>2002300</v>
      </c>
      <c r="J27" s="48"/>
      <c r="K27" s="48"/>
      <c r="L27" s="48"/>
      <c r="M27" s="48"/>
      <c r="N27" s="48"/>
      <c r="P27" s="38"/>
    </row>
    <row r="28" s="36" customFormat="1" ht="30" customHeight="1" spans="1:16">
      <c r="A28" s="45"/>
      <c r="B28" s="45"/>
      <c r="C28" s="45"/>
      <c r="D28" s="46"/>
      <c r="E28" s="46" t="s">
        <v>169</v>
      </c>
      <c r="F28" s="44">
        <f>K28</f>
        <v>174166222</v>
      </c>
      <c r="G28" s="44"/>
      <c r="H28" s="44"/>
      <c r="I28" s="44"/>
      <c r="J28" s="44"/>
      <c r="K28" s="44">
        <f>SUM(K29:K70)</f>
        <v>174166222</v>
      </c>
      <c r="L28" s="44"/>
      <c r="M28" s="44"/>
      <c r="N28" s="44"/>
      <c r="P28" s="38"/>
    </row>
    <row r="29" ht="30" customHeight="1" spans="1:14">
      <c r="A29" s="52" t="s">
        <v>139</v>
      </c>
      <c r="B29" s="52" t="s">
        <v>140</v>
      </c>
      <c r="C29" s="52" t="s">
        <v>160</v>
      </c>
      <c r="D29" s="53" t="s">
        <v>170</v>
      </c>
      <c r="E29" s="54" t="s">
        <v>171</v>
      </c>
      <c r="F29" s="55"/>
      <c r="G29" s="55"/>
      <c r="H29" s="55"/>
      <c r="I29" s="55"/>
      <c r="J29" s="55"/>
      <c r="K29" s="61">
        <v>100000</v>
      </c>
      <c r="L29" s="62"/>
      <c r="M29" s="63"/>
      <c r="N29" s="63"/>
    </row>
    <row r="30" ht="30" customHeight="1" spans="1:14">
      <c r="A30" s="52">
        <v>201</v>
      </c>
      <c r="B30" s="52" t="s">
        <v>140</v>
      </c>
      <c r="C30" s="52" t="s">
        <v>160</v>
      </c>
      <c r="D30" s="53" t="s">
        <v>170</v>
      </c>
      <c r="E30" s="54" t="s">
        <v>172</v>
      </c>
      <c r="F30" s="55"/>
      <c r="G30" s="55"/>
      <c r="H30" s="55"/>
      <c r="I30" s="55"/>
      <c r="J30" s="55"/>
      <c r="K30" s="61">
        <v>1500000</v>
      </c>
      <c r="L30" s="62"/>
      <c r="M30" s="63"/>
      <c r="N30" s="63"/>
    </row>
    <row r="31" ht="30" customHeight="1" spans="1:14">
      <c r="A31" s="52">
        <v>213</v>
      </c>
      <c r="B31" s="52" t="s">
        <v>152</v>
      </c>
      <c r="C31" s="52" t="s">
        <v>155</v>
      </c>
      <c r="D31" s="53" t="s">
        <v>173</v>
      </c>
      <c r="E31" s="54" t="s">
        <v>174</v>
      </c>
      <c r="F31" s="55"/>
      <c r="G31" s="55"/>
      <c r="H31" s="55"/>
      <c r="I31" s="55"/>
      <c r="J31" s="55"/>
      <c r="K31" s="61">
        <v>800000</v>
      </c>
      <c r="L31" s="62"/>
      <c r="M31" s="63"/>
      <c r="N31" s="63"/>
    </row>
    <row r="32" ht="30" customHeight="1" spans="1:14">
      <c r="A32" s="52">
        <v>201</v>
      </c>
      <c r="B32" s="52">
        <v>13</v>
      </c>
      <c r="C32" s="52" t="s">
        <v>175</v>
      </c>
      <c r="D32" s="53" t="s">
        <v>176</v>
      </c>
      <c r="E32" s="54" t="s">
        <v>177</v>
      </c>
      <c r="F32" s="55"/>
      <c r="G32" s="55"/>
      <c r="H32" s="49"/>
      <c r="I32" s="55"/>
      <c r="J32" s="55"/>
      <c r="K32" s="61">
        <v>2850000</v>
      </c>
      <c r="L32" s="62"/>
      <c r="M32" s="63"/>
      <c r="N32" s="63"/>
    </row>
    <row r="33" ht="30" customHeight="1" spans="1:14">
      <c r="A33" s="52" t="s">
        <v>139</v>
      </c>
      <c r="B33" s="52" t="s">
        <v>140</v>
      </c>
      <c r="C33" s="52" t="s">
        <v>160</v>
      </c>
      <c r="D33" s="53" t="s">
        <v>170</v>
      </c>
      <c r="E33" s="56" t="s">
        <v>178</v>
      </c>
      <c r="F33" s="55"/>
      <c r="G33" s="55"/>
      <c r="H33" s="55"/>
      <c r="I33" s="55"/>
      <c r="J33" s="55"/>
      <c r="K33" s="61">
        <v>200000</v>
      </c>
      <c r="L33" s="62"/>
      <c r="M33" s="63"/>
      <c r="N33" s="63"/>
    </row>
    <row r="34" ht="30" customHeight="1" spans="1:14">
      <c r="A34" s="52" t="s">
        <v>179</v>
      </c>
      <c r="B34" s="52" t="s">
        <v>152</v>
      </c>
      <c r="C34" s="52" t="s">
        <v>141</v>
      </c>
      <c r="D34" s="53" t="s">
        <v>180</v>
      </c>
      <c r="E34" s="56" t="s">
        <v>181</v>
      </c>
      <c r="F34" s="55"/>
      <c r="G34" s="55"/>
      <c r="H34" s="55"/>
      <c r="I34" s="55"/>
      <c r="J34" s="55"/>
      <c r="K34" s="61">
        <v>6400000</v>
      </c>
      <c r="L34" s="62"/>
      <c r="M34" s="63"/>
      <c r="N34" s="63"/>
    </row>
    <row r="35" ht="30" customHeight="1" spans="1:14">
      <c r="A35" s="52" t="s">
        <v>182</v>
      </c>
      <c r="B35" s="52" t="s">
        <v>183</v>
      </c>
      <c r="C35" s="52" t="s">
        <v>155</v>
      </c>
      <c r="D35" s="53" t="s">
        <v>184</v>
      </c>
      <c r="E35" s="57" t="s">
        <v>185</v>
      </c>
      <c r="F35" s="55"/>
      <c r="G35" s="55"/>
      <c r="H35" s="55"/>
      <c r="I35" s="55"/>
      <c r="J35" s="55"/>
      <c r="K35" s="61">
        <v>587000</v>
      </c>
      <c r="L35" s="62"/>
      <c r="M35" s="63"/>
      <c r="N35" s="63"/>
    </row>
    <row r="36" ht="30" customHeight="1" spans="1:14">
      <c r="A36" s="52" t="s">
        <v>182</v>
      </c>
      <c r="B36" s="52" t="s">
        <v>183</v>
      </c>
      <c r="C36" s="52" t="s">
        <v>155</v>
      </c>
      <c r="D36" s="53" t="s">
        <v>184</v>
      </c>
      <c r="E36" s="57" t="s">
        <v>186</v>
      </c>
      <c r="F36" s="55"/>
      <c r="G36" s="55"/>
      <c r="H36" s="55"/>
      <c r="I36" s="55"/>
      <c r="J36" s="55"/>
      <c r="K36" s="61">
        <v>4500000</v>
      </c>
      <c r="L36" s="62"/>
      <c r="M36" s="63"/>
      <c r="N36" s="63"/>
    </row>
    <row r="37" ht="30" customHeight="1" spans="1:14">
      <c r="A37" s="52" t="s">
        <v>187</v>
      </c>
      <c r="B37" s="52" t="s">
        <v>160</v>
      </c>
      <c r="C37" s="52" t="s">
        <v>155</v>
      </c>
      <c r="D37" s="53" t="s">
        <v>188</v>
      </c>
      <c r="E37" s="57" t="s">
        <v>189</v>
      </c>
      <c r="F37" s="55"/>
      <c r="G37" s="55"/>
      <c r="H37" s="55"/>
      <c r="I37" s="55"/>
      <c r="J37" s="55"/>
      <c r="K37" s="61">
        <v>1220000</v>
      </c>
      <c r="L37" s="62"/>
      <c r="M37" s="63"/>
      <c r="N37" s="63"/>
    </row>
    <row r="38" ht="30" customHeight="1" spans="1:14">
      <c r="A38" s="52" t="s">
        <v>187</v>
      </c>
      <c r="B38" s="52" t="s">
        <v>140</v>
      </c>
      <c r="C38" s="52" t="s">
        <v>155</v>
      </c>
      <c r="D38" s="53" t="s">
        <v>190</v>
      </c>
      <c r="E38" s="57" t="s">
        <v>191</v>
      </c>
      <c r="F38" s="55"/>
      <c r="G38" s="55"/>
      <c r="H38" s="55"/>
      <c r="I38" s="55"/>
      <c r="J38" s="55"/>
      <c r="K38" s="61">
        <v>3746000</v>
      </c>
      <c r="L38" s="62"/>
      <c r="M38" s="63"/>
      <c r="N38" s="63"/>
    </row>
    <row r="39" ht="30" customHeight="1" spans="1:14">
      <c r="A39" s="52" t="s">
        <v>139</v>
      </c>
      <c r="B39" s="52" t="s">
        <v>140</v>
      </c>
      <c r="C39" s="52" t="s">
        <v>160</v>
      </c>
      <c r="D39" s="53" t="s">
        <v>170</v>
      </c>
      <c r="E39" s="54" t="s">
        <v>192</v>
      </c>
      <c r="F39" s="55"/>
      <c r="G39" s="55"/>
      <c r="H39" s="55"/>
      <c r="I39" s="55"/>
      <c r="J39" s="55"/>
      <c r="K39" s="61">
        <v>400000</v>
      </c>
      <c r="L39" s="62"/>
      <c r="M39" s="63"/>
      <c r="N39" s="63"/>
    </row>
    <row r="40" ht="30" customHeight="1" spans="1:14">
      <c r="A40" s="52" t="s">
        <v>193</v>
      </c>
      <c r="B40" s="52" t="s">
        <v>141</v>
      </c>
      <c r="C40" s="52" t="s">
        <v>194</v>
      </c>
      <c r="D40" s="53" t="s">
        <v>195</v>
      </c>
      <c r="E40" s="56" t="s">
        <v>196</v>
      </c>
      <c r="F40" s="55"/>
      <c r="G40" s="55"/>
      <c r="H40" s="55"/>
      <c r="I40" s="55"/>
      <c r="J40" s="55"/>
      <c r="K40" s="61">
        <v>1780000</v>
      </c>
      <c r="L40" s="62"/>
      <c r="M40" s="63"/>
      <c r="N40" s="63"/>
    </row>
    <row r="41" ht="30" customHeight="1" spans="1:14">
      <c r="A41" s="52" t="s">
        <v>179</v>
      </c>
      <c r="B41" s="52" t="s">
        <v>160</v>
      </c>
      <c r="C41" s="52" t="s">
        <v>141</v>
      </c>
      <c r="D41" s="53" t="s">
        <v>197</v>
      </c>
      <c r="E41" s="57" t="s">
        <v>198</v>
      </c>
      <c r="F41" s="55"/>
      <c r="G41" s="55"/>
      <c r="H41" s="55"/>
      <c r="I41" s="55"/>
      <c r="J41" s="55"/>
      <c r="K41" s="61">
        <v>600000</v>
      </c>
      <c r="L41" s="62"/>
      <c r="M41" s="63"/>
      <c r="N41" s="63"/>
    </row>
    <row r="42" ht="30" customHeight="1" spans="1:14">
      <c r="A42" s="52" t="s">
        <v>179</v>
      </c>
      <c r="B42" s="52" t="s">
        <v>160</v>
      </c>
      <c r="C42" s="52" t="s">
        <v>141</v>
      </c>
      <c r="D42" s="53" t="s">
        <v>197</v>
      </c>
      <c r="E42" s="57" t="s">
        <v>199</v>
      </c>
      <c r="F42" s="55"/>
      <c r="G42" s="55"/>
      <c r="H42" s="55"/>
      <c r="I42" s="55"/>
      <c r="J42" s="55"/>
      <c r="K42" s="61">
        <v>400000</v>
      </c>
      <c r="L42" s="62"/>
      <c r="M42" s="63"/>
      <c r="N42" s="63"/>
    </row>
    <row r="43" ht="30" customHeight="1" spans="1:14">
      <c r="A43" s="52" t="s">
        <v>179</v>
      </c>
      <c r="B43" s="52" t="s">
        <v>160</v>
      </c>
      <c r="C43" s="52" t="s">
        <v>141</v>
      </c>
      <c r="D43" s="53" t="s">
        <v>197</v>
      </c>
      <c r="E43" s="57" t="s">
        <v>200</v>
      </c>
      <c r="F43" s="55"/>
      <c r="G43" s="55"/>
      <c r="H43" s="55"/>
      <c r="I43" s="55"/>
      <c r="J43" s="55"/>
      <c r="K43" s="61">
        <v>600000</v>
      </c>
      <c r="L43" s="62"/>
      <c r="M43" s="63"/>
      <c r="N43" s="63"/>
    </row>
    <row r="44" ht="30" customHeight="1" spans="1:14">
      <c r="A44" s="52" t="s">
        <v>139</v>
      </c>
      <c r="B44" s="52" t="s">
        <v>201</v>
      </c>
      <c r="C44" s="52" t="s">
        <v>175</v>
      </c>
      <c r="D44" s="53" t="s">
        <v>176</v>
      </c>
      <c r="E44" s="57" t="s">
        <v>202</v>
      </c>
      <c r="F44" s="55"/>
      <c r="G44" s="55"/>
      <c r="H44" s="55"/>
      <c r="I44" s="55"/>
      <c r="J44" s="55"/>
      <c r="K44" s="61">
        <v>6000000</v>
      </c>
      <c r="L44" s="62"/>
      <c r="M44" s="63"/>
      <c r="N44" s="63"/>
    </row>
    <row r="45" ht="30" customHeight="1" spans="1:14">
      <c r="A45" s="52" t="s">
        <v>139</v>
      </c>
      <c r="B45" s="52" t="s">
        <v>140</v>
      </c>
      <c r="C45" s="52" t="s">
        <v>160</v>
      </c>
      <c r="D45" s="53" t="s">
        <v>170</v>
      </c>
      <c r="E45" s="57" t="s">
        <v>203</v>
      </c>
      <c r="F45" s="55"/>
      <c r="G45" s="55"/>
      <c r="H45" s="55"/>
      <c r="I45" s="55"/>
      <c r="J45" s="55"/>
      <c r="K45" s="61">
        <v>100000</v>
      </c>
      <c r="L45" s="62"/>
      <c r="M45" s="63"/>
      <c r="N45" s="63"/>
    </row>
    <row r="46" ht="30" customHeight="1" spans="1:14">
      <c r="A46" s="52" t="s">
        <v>204</v>
      </c>
      <c r="B46" s="52" t="s">
        <v>141</v>
      </c>
      <c r="C46" s="52" t="s">
        <v>155</v>
      </c>
      <c r="D46" s="53" t="s">
        <v>205</v>
      </c>
      <c r="E46" s="57" t="s">
        <v>206</v>
      </c>
      <c r="F46" s="55"/>
      <c r="G46" s="55"/>
      <c r="H46" s="55"/>
      <c r="I46" s="55"/>
      <c r="J46" s="55"/>
      <c r="K46" s="61">
        <v>1300000</v>
      </c>
      <c r="L46" s="62"/>
      <c r="M46" s="63"/>
      <c r="N46" s="63"/>
    </row>
    <row r="47" ht="30" customHeight="1" spans="1:14">
      <c r="A47" s="52" t="s">
        <v>139</v>
      </c>
      <c r="B47" s="52" t="s">
        <v>140</v>
      </c>
      <c r="C47" s="52" t="s">
        <v>160</v>
      </c>
      <c r="D47" s="53" t="s">
        <v>170</v>
      </c>
      <c r="E47" s="57" t="s">
        <v>207</v>
      </c>
      <c r="F47" s="55"/>
      <c r="G47" s="55"/>
      <c r="H47" s="55"/>
      <c r="I47" s="55"/>
      <c r="J47" s="55"/>
      <c r="K47" s="61">
        <v>120000</v>
      </c>
      <c r="L47" s="62"/>
      <c r="M47" s="63"/>
      <c r="N47" s="63"/>
    </row>
    <row r="48" ht="30" customHeight="1" spans="1:14">
      <c r="A48" s="52" t="s">
        <v>139</v>
      </c>
      <c r="B48" s="52" t="s">
        <v>140</v>
      </c>
      <c r="C48" s="52" t="s">
        <v>160</v>
      </c>
      <c r="D48" s="53" t="s">
        <v>170</v>
      </c>
      <c r="E48" s="57" t="s">
        <v>208</v>
      </c>
      <c r="F48" s="55"/>
      <c r="G48" s="55"/>
      <c r="H48" s="55"/>
      <c r="I48" s="55"/>
      <c r="J48" s="55"/>
      <c r="K48" s="61">
        <v>1780000</v>
      </c>
      <c r="L48" s="62"/>
      <c r="M48" s="63"/>
      <c r="N48" s="63"/>
    </row>
    <row r="49" ht="30" customHeight="1" spans="1:14">
      <c r="A49" s="52" t="s">
        <v>187</v>
      </c>
      <c r="B49" s="52" t="s">
        <v>140</v>
      </c>
      <c r="C49" s="52" t="s">
        <v>183</v>
      </c>
      <c r="D49" s="53" t="s">
        <v>209</v>
      </c>
      <c r="E49" s="57" t="s">
        <v>210</v>
      </c>
      <c r="F49" s="55"/>
      <c r="G49" s="55"/>
      <c r="H49" s="55"/>
      <c r="I49" s="55"/>
      <c r="J49" s="55"/>
      <c r="K49" s="61">
        <v>14000000</v>
      </c>
      <c r="L49" s="62"/>
      <c r="M49" s="63"/>
      <c r="N49" s="63"/>
    </row>
    <row r="50" ht="30" customHeight="1" spans="1:14">
      <c r="A50" s="52" t="s">
        <v>187</v>
      </c>
      <c r="B50" s="52" t="s">
        <v>140</v>
      </c>
      <c r="C50" s="52" t="s">
        <v>155</v>
      </c>
      <c r="D50" s="53" t="s">
        <v>190</v>
      </c>
      <c r="E50" s="58" t="s">
        <v>211</v>
      </c>
      <c r="F50" s="55"/>
      <c r="G50" s="55"/>
      <c r="H50" s="55"/>
      <c r="I50" s="55"/>
      <c r="J50" s="55"/>
      <c r="K50" s="61">
        <v>450000</v>
      </c>
      <c r="L50" s="62"/>
      <c r="M50" s="63"/>
      <c r="N50" s="63"/>
    </row>
    <row r="51" ht="30" customHeight="1" spans="1:14">
      <c r="A51" s="52" t="s">
        <v>187</v>
      </c>
      <c r="B51" s="52" t="s">
        <v>140</v>
      </c>
      <c r="C51" s="52" t="s">
        <v>155</v>
      </c>
      <c r="D51" s="53" t="s">
        <v>190</v>
      </c>
      <c r="E51" s="58" t="s">
        <v>212</v>
      </c>
      <c r="F51" s="55"/>
      <c r="G51" s="55"/>
      <c r="H51" s="55"/>
      <c r="I51" s="55"/>
      <c r="J51" s="55"/>
      <c r="K51" s="61">
        <v>5000000</v>
      </c>
      <c r="L51" s="62"/>
      <c r="M51" s="63"/>
      <c r="N51" s="63"/>
    </row>
    <row r="52" ht="30" customHeight="1" spans="1:14">
      <c r="A52" s="52" t="s">
        <v>139</v>
      </c>
      <c r="B52" s="52" t="s">
        <v>140</v>
      </c>
      <c r="C52" s="52" t="s">
        <v>160</v>
      </c>
      <c r="D52" s="53" t="s">
        <v>170</v>
      </c>
      <c r="E52" s="58" t="s">
        <v>213</v>
      </c>
      <c r="F52" s="55"/>
      <c r="G52" s="55"/>
      <c r="H52" s="55"/>
      <c r="I52" s="55"/>
      <c r="J52" s="55"/>
      <c r="K52" s="61">
        <v>900000</v>
      </c>
      <c r="L52" s="62"/>
      <c r="M52" s="63"/>
      <c r="N52" s="63"/>
    </row>
    <row r="53" ht="30" customHeight="1" spans="1:14">
      <c r="A53" s="52" t="s">
        <v>179</v>
      </c>
      <c r="B53" s="52" t="s">
        <v>160</v>
      </c>
      <c r="C53" s="52" t="s">
        <v>141</v>
      </c>
      <c r="D53" s="53" t="s">
        <v>197</v>
      </c>
      <c r="E53" s="58" t="s">
        <v>214</v>
      </c>
      <c r="F53" s="55"/>
      <c r="G53" s="55"/>
      <c r="H53" s="55"/>
      <c r="I53" s="55"/>
      <c r="J53" s="55"/>
      <c r="K53" s="61">
        <v>100000</v>
      </c>
      <c r="L53" s="62"/>
      <c r="M53" s="63"/>
      <c r="N53" s="63"/>
    </row>
    <row r="54" ht="30" customHeight="1" spans="1:14">
      <c r="A54" s="52" t="s">
        <v>139</v>
      </c>
      <c r="B54" s="52" t="s">
        <v>140</v>
      </c>
      <c r="C54" s="52" t="s">
        <v>160</v>
      </c>
      <c r="D54" s="53" t="s">
        <v>170</v>
      </c>
      <c r="E54" s="56" t="s">
        <v>215</v>
      </c>
      <c r="F54" s="55"/>
      <c r="G54" s="55"/>
      <c r="H54" s="55"/>
      <c r="I54" s="55"/>
      <c r="J54" s="55"/>
      <c r="K54" s="61">
        <v>100000</v>
      </c>
      <c r="L54" s="62"/>
      <c r="M54" s="63"/>
      <c r="N54" s="63"/>
    </row>
    <row r="55" ht="30" customHeight="1" spans="1:14">
      <c r="A55" s="52" t="s">
        <v>139</v>
      </c>
      <c r="B55" s="52" t="s">
        <v>140</v>
      </c>
      <c r="C55" s="52" t="s">
        <v>160</v>
      </c>
      <c r="D55" s="53" t="s">
        <v>170</v>
      </c>
      <c r="E55" s="58" t="s">
        <v>216</v>
      </c>
      <c r="F55" s="55"/>
      <c r="G55" s="55"/>
      <c r="H55" s="55"/>
      <c r="I55" s="55"/>
      <c r="J55" s="55"/>
      <c r="K55" s="61">
        <v>500000</v>
      </c>
      <c r="L55" s="62"/>
      <c r="M55" s="63"/>
      <c r="N55" s="63"/>
    </row>
    <row r="56" ht="30" customHeight="1" spans="1:14">
      <c r="A56" s="52" t="s">
        <v>179</v>
      </c>
      <c r="B56" s="52" t="s">
        <v>140</v>
      </c>
      <c r="C56" s="52" t="s">
        <v>155</v>
      </c>
      <c r="D56" s="53" t="s">
        <v>217</v>
      </c>
      <c r="E56" s="57" t="s">
        <v>218</v>
      </c>
      <c r="F56" s="55"/>
      <c r="G56" s="55"/>
      <c r="H56" s="55"/>
      <c r="I56" s="55"/>
      <c r="J56" s="55"/>
      <c r="K56" s="61">
        <v>4200000</v>
      </c>
      <c r="L56" s="62"/>
      <c r="M56" s="63"/>
      <c r="N56" s="63"/>
    </row>
    <row r="57" ht="30" customHeight="1" spans="1:14">
      <c r="A57" s="52" t="s">
        <v>179</v>
      </c>
      <c r="B57" s="52" t="s">
        <v>140</v>
      </c>
      <c r="C57" s="52" t="s">
        <v>155</v>
      </c>
      <c r="D57" s="53" t="s">
        <v>217</v>
      </c>
      <c r="E57" s="57" t="s">
        <v>219</v>
      </c>
      <c r="F57" s="55"/>
      <c r="G57" s="55"/>
      <c r="H57" s="55"/>
      <c r="I57" s="55"/>
      <c r="J57" s="55"/>
      <c r="K57" s="61">
        <v>17000000</v>
      </c>
      <c r="L57" s="62"/>
      <c r="M57" s="63"/>
      <c r="N57" s="63"/>
    </row>
    <row r="58" ht="30" customHeight="1" spans="1:14">
      <c r="A58" s="52" t="s">
        <v>179</v>
      </c>
      <c r="B58" s="52" t="s">
        <v>140</v>
      </c>
      <c r="C58" s="52" t="s">
        <v>155</v>
      </c>
      <c r="D58" s="53" t="s">
        <v>217</v>
      </c>
      <c r="E58" s="57" t="s">
        <v>220</v>
      </c>
      <c r="F58" s="55"/>
      <c r="G58" s="55"/>
      <c r="H58" s="55"/>
      <c r="I58" s="55"/>
      <c r="J58" s="55"/>
      <c r="K58" s="61">
        <v>16280000</v>
      </c>
      <c r="L58" s="62"/>
      <c r="M58" s="63"/>
      <c r="N58" s="63"/>
    </row>
    <row r="59" ht="30" customHeight="1" spans="1:14">
      <c r="A59" s="52" t="s">
        <v>182</v>
      </c>
      <c r="B59" s="52" t="s">
        <v>183</v>
      </c>
      <c r="C59" s="52" t="s">
        <v>155</v>
      </c>
      <c r="D59" s="53" t="s">
        <v>184</v>
      </c>
      <c r="E59" s="57" t="s">
        <v>221</v>
      </c>
      <c r="F59" s="55"/>
      <c r="G59" s="55"/>
      <c r="H59" s="55"/>
      <c r="I59" s="55"/>
      <c r="J59" s="55"/>
      <c r="K59" s="61">
        <v>600000</v>
      </c>
      <c r="L59" s="62"/>
      <c r="M59" s="63"/>
      <c r="N59" s="63"/>
    </row>
    <row r="60" ht="30" customHeight="1" spans="1:14">
      <c r="A60" s="52" t="s">
        <v>179</v>
      </c>
      <c r="B60" s="52" t="s">
        <v>140</v>
      </c>
      <c r="C60" s="52" t="s">
        <v>155</v>
      </c>
      <c r="D60" s="53" t="s">
        <v>217</v>
      </c>
      <c r="E60" s="57" t="s">
        <v>222</v>
      </c>
      <c r="F60" s="55"/>
      <c r="G60" s="55"/>
      <c r="H60" s="55"/>
      <c r="I60" s="55"/>
      <c r="J60" s="55"/>
      <c r="K60" s="61">
        <v>4000000</v>
      </c>
      <c r="L60" s="62"/>
      <c r="M60" s="63"/>
      <c r="N60" s="63"/>
    </row>
    <row r="61" ht="30" customHeight="1" spans="1:14">
      <c r="A61" s="52" t="s">
        <v>179</v>
      </c>
      <c r="B61" s="52" t="s">
        <v>160</v>
      </c>
      <c r="C61" s="52" t="s">
        <v>141</v>
      </c>
      <c r="D61" s="53" t="s">
        <v>197</v>
      </c>
      <c r="E61" s="57" t="s">
        <v>223</v>
      </c>
      <c r="F61" s="55"/>
      <c r="G61" s="55"/>
      <c r="H61" s="55"/>
      <c r="I61" s="55"/>
      <c r="J61" s="55"/>
      <c r="K61" s="61">
        <v>600000</v>
      </c>
      <c r="L61" s="62"/>
      <c r="M61" s="63"/>
      <c r="N61" s="63"/>
    </row>
    <row r="62" ht="30" customHeight="1" spans="1:14">
      <c r="A62" s="52" t="s">
        <v>179</v>
      </c>
      <c r="B62" s="52" t="s">
        <v>140</v>
      </c>
      <c r="C62" s="52">
        <v>99</v>
      </c>
      <c r="D62" s="53" t="s">
        <v>217</v>
      </c>
      <c r="E62" s="57" t="s">
        <v>224</v>
      </c>
      <c r="F62" s="55"/>
      <c r="G62" s="55"/>
      <c r="H62" s="55"/>
      <c r="I62" s="55"/>
      <c r="J62" s="55"/>
      <c r="K62" s="61">
        <v>6210000</v>
      </c>
      <c r="L62" s="62"/>
      <c r="M62" s="63"/>
      <c r="N62" s="63"/>
    </row>
    <row r="63" ht="30" customHeight="1" spans="1:14">
      <c r="A63" s="52">
        <v>212</v>
      </c>
      <c r="B63" s="52" t="s">
        <v>140</v>
      </c>
      <c r="C63" s="52" t="s">
        <v>155</v>
      </c>
      <c r="D63" s="53" t="s">
        <v>217</v>
      </c>
      <c r="E63" s="57" t="s">
        <v>225</v>
      </c>
      <c r="F63" s="55"/>
      <c r="G63" s="55"/>
      <c r="H63" s="55"/>
      <c r="I63" s="55"/>
      <c r="J63" s="55"/>
      <c r="K63" s="61">
        <v>1300000</v>
      </c>
      <c r="L63" s="62"/>
      <c r="M63" s="63"/>
      <c r="N63" s="63"/>
    </row>
    <row r="64" ht="30" customHeight="1" spans="1:14">
      <c r="A64" s="52" t="s">
        <v>182</v>
      </c>
      <c r="B64" s="52" t="s">
        <v>183</v>
      </c>
      <c r="C64" s="52" t="s">
        <v>155</v>
      </c>
      <c r="D64" s="53" t="s">
        <v>184</v>
      </c>
      <c r="E64" s="58" t="s">
        <v>226</v>
      </c>
      <c r="F64" s="55"/>
      <c r="G64" s="55"/>
      <c r="H64" s="55"/>
      <c r="I64" s="55"/>
      <c r="J64" s="55"/>
      <c r="K64" s="61">
        <v>3000000</v>
      </c>
      <c r="L64" s="62"/>
      <c r="M64" s="63"/>
      <c r="N64" s="63"/>
    </row>
    <row r="65" ht="30" customHeight="1" spans="1:14">
      <c r="A65" s="52">
        <v>211</v>
      </c>
      <c r="B65" s="52" t="s">
        <v>140</v>
      </c>
      <c r="C65" s="52" t="s">
        <v>155</v>
      </c>
      <c r="D65" s="53" t="s">
        <v>190</v>
      </c>
      <c r="E65" s="64" t="s">
        <v>227</v>
      </c>
      <c r="F65" s="55"/>
      <c r="G65" s="55"/>
      <c r="H65" s="55"/>
      <c r="I65" s="55"/>
      <c r="J65" s="55"/>
      <c r="K65" s="61">
        <v>1800000</v>
      </c>
      <c r="L65" s="62"/>
      <c r="M65" s="63"/>
      <c r="N65" s="63"/>
    </row>
    <row r="66" ht="30" customHeight="1" spans="1:14">
      <c r="A66" s="52" t="s">
        <v>179</v>
      </c>
      <c r="B66" s="52" t="s">
        <v>140</v>
      </c>
      <c r="C66" s="52" t="s">
        <v>155</v>
      </c>
      <c r="D66" s="53" t="s">
        <v>217</v>
      </c>
      <c r="E66" s="64" t="s">
        <v>228</v>
      </c>
      <c r="F66" s="55"/>
      <c r="G66" s="55"/>
      <c r="H66" s="55"/>
      <c r="I66" s="55"/>
      <c r="J66" s="55"/>
      <c r="K66" s="61">
        <v>1000000</v>
      </c>
      <c r="L66" s="62"/>
      <c r="M66" s="63"/>
      <c r="N66" s="63"/>
    </row>
    <row r="67" ht="30" customHeight="1" spans="1:14">
      <c r="A67" s="52">
        <v>212</v>
      </c>
      <c r="B67" s="52" t="s">
        <v>140</v>
      </c>
      <c r="C67" s="52" t="s">
        <v>155</v>
      </c>
      <c r="D67" s="53" t="s">
        <v>217</v>
      </c>
      <c r="E67" s="64" t="s">
        <v>229</v>
      </c>
      <c r="F67" s="55"/>
      <c r="G67" s="55"/>
      <c r="H67" s="55"/>
      <c r="I67" s="55"/>
      <c r="J67" s="55"/>
      <c r="K67" s="61">
        <v>560000</v>
      </c>
      <c r="L67" s="62"/>
      <c r="M67" s="63"/>
      <c r="N67" s="63"/>
    </row>
    <row r="68" ht="30" customHeight="1" spans="1:14">
      <c r="A68" s="52" t="s">
        <v>179</v>
      </c>
      <c r="B68" s="52" t="s">
        <v>140</v>
      </c>
      <c r="C68" s="52" t="s">
        <v>155</v>
      </c>
      <c r="D68" s="53" t="s">
        <v>217</v>
      </c>
      <c r="E68" s="57" t="s">
        <v>230</v>
      </c>
      <c r="F68" s="55"/>
      <c r="G68" s="55"/>
      <c r="H68" s="55"/>
      <c r="I68" s="55"/>
      <c r="J68" s="55"/>
      <c r="K68" s="61">
        <v>14583222</v>
      </c>
      <c r="L68" s="62"/>
      <c r="M68" s="63"/>
      <c r="N68" s="63"/>
    </row>
    <row r="69" ht="38.1" customHeight="1" spans="1:14">
      <c r="A69" s="52" t="s">
        <v>179</v>
      </c>
      <c r="B69" s="52" t="s">
        <v>160</v>
      </c>
      <c r="C69" s="52" t="s">
        <v>141</v>
      </c>
      <c r="D69" s="53" t="s">
        <v>197</v>
      </c>
      <c r="E69" s="57" t="s">
        <v>231</v>
      </c>
      <c r="F69" s="55"/>
      <c r="G69" s="55"/>
      <c r="H69" s="55"/>
      <c r="I69" s="55"/>
      <c r="J69" s="55"/>
      <c r="K69" s="61">
        <v>3000000</v>
      </c>
      <c r="L69" s="62"/>
      <c r="M69" s="63"/>
      <c r="N69" s="63"/>
    </row>
    <row r="70" ht="30.95" customHeight="1" spans="1:14">
      <c r="A70" s="52">
        <v>212</v>
      </c>
      <c r="B70" s="52" t="s">
        <v>140</v>
      </c>
      <c r="C70" s="52">
        <v>99</v>
      </c>
      <c r="D70" s="53" t="s">
        <v>217</v>
      </c>
      <c r="E70" s="64" t="s">
        <v>232</v>
      </c>
      <c r="F70" s="55"/>
      <c r="G70" s="55"/>
      <c r="H70" s="55"/>
      <c r="I70" s="55"/>
      <c r="J70" s="55"/>
      <c r="K70" s="61">
        <v>44000000</v>
      </c>
      <c r="L70" s="62"/>
      <c r="M70" s="63"/>
      <c r="N70" s="63"/>
    </row>
  </sheetData>
  <autoFilter ref="A2:N70">
    <extLst/>
  </autoFilter>
  <mergeCells count="17">
    <mergeCell ref="A1:C1"/>
    <mergeCell ref="A2:N2"/>
    <mergeCell ref="A3:D3"/>
    <mergeCell ref="L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rintOptions horizontalCentered="1" verticalCentered="1"/>
  <pageMargins left="0.550694444444444" right="0.550694444444444" top="0.472222222222222" bottom="0.550694444444444" header="0" footer="0.354166666666667"/>
  <pageSetup paperSize="9" scale="98" firstPageNumber="20" fitToHeight="0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workbookViewId="0">
      <selection activeCell="M11" sqref="M11"/>
    </sheetView>
  </sheetViews>
  <sheetFormatPr defaultColWidth="9" defaultRowHeight="13.5"/>
  <cols>
    <col min="1" max="1" width="4.875" style="24" customWidth="1"/>
    <col min="2" max="2" width="5.625" style="24" customWidth="1"/>
    <col min="3" max="3" width="21.25" style="24" customWidth="1"/>
    <col min="4" max="4" width="12.25" style="24" customWidth="1"/>
    <col min="5" max="5" width="14" style="24" customWidth="1"/>
    <col min="6" max="6" width="14.875" style="24" customWidth="1"/>
    <col min="7" max="7" width="13.875" style="24" customWidth="1"/>
    <col min="8" max="8" width="12.125" style="24" customWidth="1"/>
    <col min="9" max="9" width="8" style="24" customWidth="1"/>
    <col min="10" max="10" width="11.75" style="25" customWidth="1"/>
    <col min="11" max="11" width="9.75" style="24" customWidth="1"/>
    <col min="12" max="16384" width="9" style="24"/>
  </cols>
  <sheetData>
    <row r="1" ht="21" customHeight="1" spans="1:2">
      <c r="A1" s="26"/>
      <c r="B1" s="26"/>
    </row>
    <row r="2" ht="31.9" customHeight="1" spans="1:10">
      <c r="A2" s="27" t="s">
        <v>233</v>
      </c>
      <c r="B2" s="27"/>
      <c r="C2" s="27"/>
      <c r="D2" s="27"/>
      <c r="E2" s="27"/>
      <c r="F2" s="27"/>
      <c r="G2" s="27"/>
      <c r="H2" s="27"/>
      <c r="I2" s="27"/>
      <c r="J2" s="27"/>
    </row>
    <row r="3" ht="21.6" customHeight="1" spans="1:10">
      <c r="A3" s="28" t="s">
        <v>118</v>
      </c>
      <c r="B3" s="28"/>
      <c r="C3" s="28"/>
      <c r="D3" s="28"/>
      <c r="E3" s="28"/>
      <c r="F3" s="28"/>
      <c r="I3" s="35" t="s">
        <v>16</v>
      </c>
      <c r="J3" s="35"/>
    </row>
    <row r="4" ht="24.2" customHeight="1" spans="1:10">
      <c r="A4" s="29" t="s">
        <v>234</v>
      </c>
      <c r="B4" s="29"/>
      <c r="C4" s="29" t="s">
        <v>235</v>
      </c>
      <c r="D4" s="29" t="s">
        <v>236</v>
      </c>
      <c r="E4" s="29"/>
      <c r="F4" s="29"/>
      <c r="G4" s="29"/>
      <c r="H4" s="29"/>
      <c r="I4" s="29"/>
      <c r="J4" s="29"/>
    </row>
    <row r="5" ht="23.25" customHeight="1" spans="1:10">
      <c r="A5" s="29" t="s">
        <v>132</v>
      </c>
      <c r="B5" s="29" t="s">
        <v>133</v>
      </c>
      <c r="C5" s="29"/>
      <c r="D5" s="29" t="s">
        <v>237</v>
      </c>
      <c r="E5" s="29" t="s">
        <v>123</v>
      </c>
      <c r="F5" s="29"/>
      <c r="G5" s="29"/>
      <c r="H5" s="29" t="s">
        <v>124</v>
      </c>
      <c r="I5" s="29"/>
      <c r="J5" s="29"/>
    </row>
    <row r="6" ht="22.35" customHeight="1" spans="1:10">
      <c r="A6" s="29"/>
      <c r="B6" s="29"/>
      <c r="C6" s="29"/>
      <c r="D6" s="29"/>
      <c r="E6" s="29" t="s">
        <v>238</v>
      </c>
      <c r="F6" s="29" t="s">
        <v>239</v>
      </c>
      <c r="G6" s="29" t="s">
        <v>240</v>
      </c>
      <c r="H6" s="29" t="s">
        <v>238</v>
      </c>
      <c r="I6" s="29" t="s">
        <v>241</v>
      </c>
      <c r="J6" s="29" t="s">
        <v>242</v>
      </c>
    </row>
    <row r="7" ht="24.95" customHeight="1" spans="1:10">
      <c r="A7" s="29" t="s">
        <v>243</v>
      </c>
      <c r="B7" s="29"/>
      <c r="C7" s="29"/>
      <c r="D7" s="29">
        <f t="shared" ref="D7:D31" si="0">E7+H7</f>
        <v>186293000</v>
      </c>
      <c r="E7" s="29">
        <f>G7+F7</f>
        <v>12126778</v>
      </c>
      <c r="F7" s="29">
        <f>F8+F25+F30</f>
        <v>10563678</v>
      </c>
      <c r="G7" s="29">
        <f>G8+G13+G25+G28+G30</f>
        <v>1563100</v>
      </c>
      <c r="H7" s="29">
        <f>J7+I7</f>
        <v>174166222</v>
      </c>
      <c r="I7" s="29"/>
      <c r="J7" s="29">
        <f>J8+J13+J21+J25+J28+J30</f>
        <v>174166222</v>
      </c>
    </row>
    <row r="8" s="23" customFormat="1" ht="22.9" customHeight="1" spans="1:10">
      <c r="A8" s="29">
        <v>501</v>
      </c>
      <c r="B8" s="29"/>
      <c r="C8" s="30" t="s">
        <v>244</v>
      </c>
      <c r="D8" s="29">
        <f t="shared" si="0"/>
        <v>6083922</v>
      </c>
      <c r="E8" s="29">
        <f t="shared" ref="E8:E12" si="1">F8</f>
        <v>6083922</v>
      </c>
      <c r="F8" s="29">
        <f>SUM(F9:F12)</f>
        <v>6083922</v>
      </c>
      <c r="G8" s="29"/>
      <c r="H8" s="29"/>
      <c r="I8" s="29"/>
      <c r="J8" s="29"/>
    </row>
    <row r="9" ht="22.9" customHeight="1" spans="1:10">
      <c r="A9" s="31"/>
      <c r="B9" s="32" t="s">
        <v>141</v>
      </c>
      <c r="C9" s="33" t="s">
        <v>245</v>
      </c>
      <c r="D9" s="31">
        <f t="shared" si="0"/>
        <v>3112015</v>
      </c>
      <c r="E9" s="31">
        <f t="shared" si="1"/>
        <v>3112015</v>
      </c>
      <c r="F9" s="31">
        <v>3112015</v>
      </c>
      <c r="G9" s="31"/>
      <c r="H9" s="31"/>
      <c r="I9" s="31"/>
      <c r="J9" s="31"/>
    </row>
    <row r="10" ht="22.9" customHeight="1" spans="1:10">
      <c r="A10" s="31"/>
      <c r="B10" s="32" t="s">
        <v>160</v>
      </c>
      <c r="C10" s="33" t="s">
        <v>246</v>
      </c>
      <c r="D10" s="31">
        <f t="shared" si="0"/>
        <v>1560399</v>
      </c>
      <c r="E10" s="31">
        <f t="shared" si="1"/>
        <v>1560399</v>
      </c>
      <c r="F10" s="31">
        <v>1560399</v>
      </c>
      <c r="G10" s="31"/>
      <c r="H10" s="31"/>
      <c r="I10" s="31"/>
      <c r="J10" s="31"/>
    </row>
    <row r="11" ht="22.9" customHeight="1" spans="1:10">
      <c r="A11" s="31"/>
      <c r="B11" s="32" t="s">
        <v>140</v>
      </c>
      <c r="C11" s="33" t="s">
        <v>163</v>
      </c>
      <c r="D11" s="31">
        <f t="shared" si="0"/>
        <v>972308</v>
      </c>
      <c r="E11" s="31">
        <f t="shared" si="1"/>
        <v>972308</v>
      </c>
      <c r="F11" s="31">
        <v>972308</v>
      </c>
      <c r="G11" s="31"/>
      <c r="H11" s="31"/>
      <c r="I11" s="31"/>
      <c r="J11" s="31"/>
    </row>
    <row r="12" ht="22.9" customHeight="1" spans="1:10">
      <c r="A12" s="31"/>
      <c r="B12" s="32">
        <v>99</v>
      </c>
      <c r="C12" s="33" t="s">
        <v>247</v>
      </c>
      <c r="D12" s="31">
        <f t="shared" si="0"/>
        <v>439200</v>
      </c>
      <c r="E12" s="31">
        <f t="shared" si="1"/>
        <v>439200</v>
      </c>
      <c r="F12" s="31">
        <v>439200</v>
      </c>
      <c r="G12" s="31"/>
      <c r="H12" s="31"/>
      <c r="I12" s="31"/>
      <c r="J12" s="31"/>
    </row>
    <row r="13" s="23" customFormat="1" ht="22.9" customHeight="1" spans="1:10">
      <c r="A13" s="29">
        <v>502</v>
      </c>
      <c r="B13" s="34"/>
      <c r="C13" s="30" t="s">
        <v>248</v>
      </c>
      <c r="D13" s="29">
        <f t="shared" si="0"/>
        <v>27696100</v>
      </c>
      <c r="E13" s="29">
        <f t="shared" ref="E13:E20" si="2">G13</f>
        <v>1563100</v>
      </c>
      <c r="F13" s="29"/>
      <c r="G13" s="29">
        <f>SUM(G14:G20)</f>
        <v>1563100</v>
      </c>
      <c r="H13" s="29">
        <f>SUM(H14:H20)</f>
        <v>26133000</v>
      </c>
      <c r="I13" s="29"/>
      <c r="J13" s="29">
        <f>SUM(J14:J20)</f>
        <v>26133000</v>
      </c>
    </row>
    <row r="14" ht="22.9" customHeight="1" spans="1:10">
      <c r="A14" s="31"/>
      <c r="B14" s="32" t="s">
        <v>141</v>
      </c>
      <c r="C14" s="33" t="s">
        <v>249</v>
      </c>
      <c r="D14" s="31">
        <f t="shared" si="0"/>
        <v>1074100</v>
      </c>
      <c r="E14" s="31">
        <f t="shared" si="2"/>
        <v>1074100</v>
      </c>
      <c r="F14" s="31"/>
      <c r="G14" s="31">
        <v>1074100</v>
      </c>
      <c r="H14" s="31"/>
      <c r="I14" s="31"/>
      <c r="J14" s="31"/>
    </row>
    <row r="15" ht="22.9" customHeight="1" spans="1:10">
      <c r="A15" s="31"/>
      <c r="B15" s="32" t="s">
        <v>160</v>
      </c>
      <c r="C15" s="33" t="s">
        <v>250</v>
      </c>
      <c r="D15" s="31">
        <f t="shared" si="0"/>
        <v>20000</v>
      </c>
      <c r="E15" s="31">
        <f t="shared" si="2"/>
        <v>20000</v>
      </c>
      <c r="F15" s="31"/>
      <c r="G15" s="31">
        <v>20000</v>
      </c>
      <c r="H15" s="31"/>
      <c r="I15" s="31"/>
      <c r="J15" s="31"/>
    </row>
    <row r="16" ht="22.9" customHeight="1" spans="1:10">
      <c r="A16" s="31"/>
      <c r="B16" s="32" t="s">
        <v>140</v>
      </c>
      <c r="C16" s="33" t="s">
        <v>251</v>
      </c>
      <c r="D16" s="31">
        <f t="shared" si="0"/>
        <v>30000</v>
      </c>
      <c r="E16" s="31">
        <f t="shared" si="2"/>
        <v>30000</v>
      </c>
      <c r="F16" s="31"/>
      <c r="G16" s="31">
        <v>30000</v>
      </c>
      <c r="H16" s="31"/>
      <c r="I16" s="31"/>
      <c r="J16" s="31"/>
    </row>
    <row r="17" ht="22.9" customHeight="1" spans="1:10">
      <c r="A17" s="31"/>
      <c r="B17" s="32" t="s">
        <v>152</v>
      </c>
      <c r="C17" s="33" t="s">
        <v>252</v>
      </c>
      <c r="D17" s="31">
        <f t="shared" si="0"/>
        <v>7901000</v>
      </c>
      <c r="E17" s="31">
        <f t="shared" si="2"/>
        <v>115000</v>
      </c>
      <c r="F17" s="31"/>
      <c r="G17" s="31">
        <v>115000</v>
      </c>
      <c r="H17" s="31">
        <f>J17</f>
        <v>7786000</v>
      </c>
      <c r="I17" s="31"/>
      <c r="J17" s="31">
        <v>7786000</v>
      </c>
    </row>
    <row r="18" ht="22.9" customHeight="1" spans="1:10">
      <c r="A18" s="31"/>
      <c r="B18" s="32" t="s">
        <v>194</v>
      </c>
      <c r="C18" s="33" t="s">
        <v>253</v>
      </c>
      <c r="D18" s="31">
        <f t="shared" si="0"/>
        <v>30000</v>
      </c>
      <c r="E18" s="31">
        <f t="shared" si="2"/>
        <v>30000</v>
      </c>
      <c r="F18" s="31"/>
      <c r="G18" s="31">
        <v>30000</v>
      </c>
      <c r="H18" s="31"/>
      <c r="I18" s="31"/>
      <c r="J18" s="31"/>
    </row>
    <row r="19" ht="22.9" customHeight="1" spans="1:10">
      <c r="A19" s="31"/>
      <c r="B19" s="32" t="s">
        <v>175</v>
      </c>
      <c r="C19" s="33" t="s">
        <v>254</v>
      </c>
      <c r="D19" s="31">
        <f t="shared" si="0"/>
        <v>144000</v>
      </c>
      <c r="E19" s="31">
        <f t="shared" si="2"/>
        <v>144000</v>
      </c>
      <c r="F19" s="31"/>
      <c r="G19" s="31">
        <v>144000</v>
      </c>
      <c r="H19" s="31"/>
      <c r="I19" s="31"/>
      <c r="J19" s="31"/>
    </row>
    <row r="20" ht="22.9" customHeight="1" spans="1:10">
      <c r="A20" s="31"/>
      <c r="B20" s="32">
        <v>99</v>
      </c>
      <c r="C20" s="33" t="s">
        <v>255</v>
      </c>
      <c r="D20" s="31">
        <f t="shared" si="0"/>
        <v>18497000</v>
      </c>
      <c r="E20" s="31">
        <f t="shared" si="2"/>
        <v>150000</v>
      </c>
      <c r="F20" s="31"/>
      <c r="G20" s="31">
        <v>150000</v>
      </c>
      <c r="H20" s="31">
        <f>J20</f>
        <v>18347000</v>
      </c>
      <c r="I20" s="31"/>
      <c r="J20" s="31">
        <v>18347000</v>
      </c>
    </row>
    <row r="21" ht="22.9" customHeight="1" spans="1:10">
      <c r="A21" s="29">
        <v>503</v>
      </c>
      <c r="B21" s="34"/>
      <c r="C21" s="30" t="s">
        <v>256</v>
      </c>
      <c r="D21" s="29">
        <f t="shared" si="0"/>
        <v>135533222</v>
      </c>
      <c r="E21" s="29"/>
      <c r="F21" s="29"/>
      <c r="G21" s="29"/>
      <c r="H21" s="29">
        <f>J21</f>
        <v>135533222</v>
      </c>
      <c r="I21" s="31"/>
      <c r="J21" s="29">
        <f>J22+J23+J24</f>
        <v>135533222</v>
      </c>
    </row>
    <row r="22" ht="22.9" customHeight="1" spans="1:10">
      <c r="A22" s="29"/>
      <c r="B22" s="32" t="s">
        <v>141</v>
      </c>
      <c r="C22" s="33" t="s">
        <v>257</v>
      </c>
      <c r="D22" s="29">
        <f t="shared" si="0"/>
        <v>0</v>
      </c>
      <c r="E22" s="31"/>
      <c r="F22" s="31"/>
      <c r="G22" s="31"/>
      <c r="H22" s="31"/>
      <c r="I22" s="31"/>
      <c r="J22" s="31"/>
    </row>
    <row r="23" ht="22.9" customHeight="1" spans="1:10">
      <c r="A23" s="29"/>
      <c r="B23" s="32" t="s">
        <v>160</v>
      </c>
      <c r="C23" s="33" t="s">
        <v>258</v>
      </c>
      <c r="D23" s="31">
        <f t="shared" si="0"/>
        <v>123833222</v>
      </c>
      <c r="E23" s="31"/>
      <c r="F23" s="31"/>
      <c r="G23" s="31"/>
      <c r="H23" s="31">
        <f>J23</f>
        <v>123833222</v>
      </c>
      <c r="I23" s="31"/>
      <c r="J23" s="31">
        <v>123833222</v>
      </c>
    </row>
    <row r="24" ht="22.9" customHeight="1" spans="1:10">
      <c r="A24" s="31"/>
      <c r="B24" s="32" t="s">
        <v>155</v>
      </c>
      <c r="C24" s="33" t="s">
        <v>259</v>
      </c>
      <c r="D24" s="31">
        <f t="shared" si="0"/>
        <v>11700000</v>
      </c>
      <c r="E24" s="31"/>
      <c r="F24" s="31"/>
      <c r="G24" s="31"/>
      <c r="H24" s="31">
        <f>J24</f>
        <v>11700000</v>
      </c>
      <c r="I24" s="31"/>
      <c r="J24" s="31">
        <v>11700000</v>
      </c>
    </row>
    <row r="25" s="23" customFormat="1" ht="22.9" customHeight="1" spans="1:10">
      <c r="A25" s="29">
        <v>505</v>
      </c>
      <c r="B25" s="34"/>
      <c r="C25" s="30" t="s">
        <v>260</v>
      </c>
      <c r="D25" s="29">
        <f t="shared" si="0"/>
        <v>4384956</v>
      </c>
      <c r="E25" s="29">
        <f t="shared" ref="E25:E31" si="3">F25</f>
        <v>4384956</v>
      </c>
      <c r="F25" s="29">
        <f>F26</f>
        <v>4384956</v>
      </c>
      <c r="G25" s="29"/>
      <c r="H25" s="29">
        <f t="shared" ref="H25:H29" si="4">J25</f>
        <v>0</v>
      </c>
      <c r="I25" s="29"/>
      <c r="J25" s="29">
        <f>J26+J27</f>
        <v>0</v>
      </c>
    </row>
    <row r="26" ht="22.9" customHeight="1" spans="1:10">
      <c r="A26" s="31"/>
      <c r="B26" s="32" t="s">
        <v>141</v>
      </c>
      <c r="C26" s="33" t="s">
        <v>261</v>
      </c>
      <c r="D26" s="31">
        <f t="shared" si="0"/>
        <v>4384956</v>
      </c>
      <c r="E26" s="31">
        <f t="shared" si="3"/>
        <v>4384956</v>
      </c>
      <c r="F26" s="31">
        <v>4384956</v>
      </c>
      <c r="G26" s="31"/>
      <c r="H26" s="31"/>
      <c r="I26" s="31"/>
      <c r="J26" s="31"/>
    </row>
    <row r="27" ht="22.9" customHeight="1" spans="1:10">
      <c r="A27" s="31"/>
      <c r="B27" s="32" t="s">
        <v>160</v>
      </c>
      <c r="C27" s="33" t="s">
        <v>262</v>
      </c>
      <c r="D27" s="31">
        <f t="shared" si="0"/>
        <v>0</v>
      </c>
      <c r="E27" s="31"/>
      <c r="F27" s="31"/>
      <c r="G27" s="31"/>
      <c r="H27" s="31">
        <f t="shared" si="4"/>
        <v>0</v>
      </c>
      <c r="I27" s="31"/>
      <c r="J27" s="31"/>
    </row>
    <row r="28" s="23" customFormat="1" ht="22.9" customHeight="1" spans="1:10">
      <c r="A28" s="29">
        <v>507</v>
      </c>
      <c r="B28" s="34"/>
      <c r="C28" s="30" t="s">
        <v>263</v>
      </c>
      <c r="D28" s="29">
        <f t="shared" si="0"/>
        <v>12500000</v>
      </c>
      <c r="E28" s="29"/>
      <c r="F28" s="29"/>
      <c r="G28" s="29"/>
      <c r="H28" s="29">
        <f t="shared" si="4"/>
        <v>12500000</v>
      </c>
      <c r="I28" s="29"/>
      <c r="J28" s="29">
        <f>J29</f>
        <v>12500000</v>
      </c>
    </row>
    <row r="29" ht="22.9" customHeight="1" spans="1:10">
      <c r="A29" s="31"/>
      <c r="B29" s="32">
        <v>99</v>
      </c>
      <c r="C29" s="33" t="s">
        <v>264</v>
      </c>
      <c r="D29" s="31">
        <f t="shared" si="0"/>
        <v>12500000</v>
      </c>
      <c r="E29" s="31"/>
      <c r="F29" s="31"/>
      <c r="G29" s="31"/>
      <c r="H29" s="31">
        <f t="shared" si="4"/>
        <v>12500000</v>
      </c>
      <c r="I29" s="31"/>
      <c r="J29" s="31">
        <v>12500000</v>
      </c>
    </row>
    <row r="30" ht="22.9" customHeight="1" spans="1:10">
      <c r="A30" s="29" t="s">
        <v>265</v>
      </c>
      <c r="B30" s="32"/>
      <c r="C30" s="30" t="s">
        <v>266</v>
      </c>
      <c r="D30" s="31">
        <f t="shared" si="0"/>
        <v>94800</v>
      </c>
      <c r="E30" s="29">
        <f t="shared" si="3"/>
        <v>94800</v>
      </c>
      <c r="F30" s="29">
        <f>F31</f>
        <v>94800</v>
      </c>
      <c r="G30" s="31"/>
      <c r="H30" s="31"/>
      <c r="I30" s="31"/>
      <c r="J30" s="31"/>
    </row>
    <row r="31" ht="22.9" customHeight="1" spans="1:10">
      <c r="A31" s="31"/>
      <c r="B31" s="32" t="s">
        <v>141</v>
      </c>
      <c r="C31" s="33" t="s">
        <v>267</v>
      </c>
      <c r="D31" s="31">
        <f t="shared" si="0"/>
        <v>94800</v>
      </c>
      <c r="E31" s="31">
        <f t="shared" si="3"/>
        <v>94800</v>
      </c>
      <c r="F31" s="31">
        <v>94800</v>
      </c>
      <c r="G31" s="31"/>
      <c r="H31" s="31"/>
      <c r="I31" s="31"/>
      <c r="J31" s="31"/>
    </row>
    <row r="32" ht="16.35" customHeight="1"/>
    <row r="33" ht="16.35" customHeight="1"/>
    <row r="34" ht="16.35" customHeight="1"/>
    <row r="35" ht="16.35" customHeight="1" spans="3:3">
      <c r="C35" s="28"/>
    </row>
  </sheetData>
  <mergeCells count="13">
    <mergeCell ref="A1:B1"/>
    <mergeCell ref="A2:J2"/>
    <mergeCell ref="A3:F3"/>
    <mergeCell ref="I3:J3"/>
    <mergeCell ref="A4:B4"/>
    <mergeCell ref="D4:J4"/>
    <mergeCell ref="E5:G5"/>
    <mergeCell ref="H5:J5"/>
    <mergeCell ref="A7:C7"/>
    <mergeCell ref="A5:A6"/>
    <mergeCell ref="B5:B6"/>
    <mergeCell ref="C4:C6"/>
    <mergeCell ref="D5:D6"/>
  </mergeCells>
  <printOptions horizontalCentered="1" verticalCentered="1"/>
  <pageMargins left="0.550694444444444" right="0.550694444444444" top="0.472222222222222" bottom="0.472222222222222" header="0" footer="0.236111111111111"/>
  <pageSetup paperSize="9" scale="73" firstPageNumber="23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workbookViewId="0">
      <selection activeCell="K12" sqref="K12"/>
    </sheetView>
  </sheetViews>
  <sheetFormatPr defaultColWidth="9" defaultRowHeight="13.5" outlineLevelCol="4"/>
  <cols>
    <col min="1" max="3" width="8.625" style="1" customWidth="1"/>
    <col min="4" max="4" width="43.625" style="2" customWidth="1"/>
    <col min="5" max="5" width="13.25" style="3" customWidth="1"/>
    <col min="6" max="6" width="9.75" style="2" customWidth="1"/>
    <col min="7" max="16384" width="9" style="2"/>
  </cols>
  <sheetData>
    <row r="1" ht="20.1" customHeight="1" spans="1:3">
      <c r="A1" s="4"/>
      <c r="B1" s="4"/>
      <c r="C1" s="5"/>
    </row>
    <row r="2" ht="39.6" customHeight="1" spans="1:5">
      <c r="A2" s="6" t="s">
        <v>268</v>
      </c>
      <c r="B2" s="6"/>
      <c r="C2" s="6"/>
      <c r="D2" s="7"/>
      <c r="E2" s="7"/>
    </row>
    <row r="3" ht="31.15" customHeight="1" spans="1:5">
      <c r="A3" s="8" t="s">
        <v>118</v>
      </c>
      <c r="B3" s="8"/>
      <c r="C3" s="8"/>
      <c r="E3" s="9" t="s">
        <v>16</v>
      </c>
    </row>
    <row r="4" ht="33" customHeight="1" spans="1:5">
      <c r="A4" s="10" t="s">
        <v>269</v>
      </c>
      <c r="B4" s="10"/>
      <c r="C4" s="10"/>
      <c r="D4" s="11" t="s">
        <v>270</v>
      </c>
      <c r="E4" s="12" t="s">
        <v>271</v>
      </c>
    </row>
    <row r="5" ht="32.85" customHeight="1" spans="1:5">
      <c r="A5" s="10" t="s">
        <v>132</v>
      </c>
      <c r="B5" s="10" t="s">
        <v>133</v>
      </c>
      <c r="C5" s="10" t="s">
        <v>134</v>
      </c>
      <c r="D5" s="13" t="s">
        <v>237</v>
      </c>
      <c r="E5" s="14">
        <f>SUM(E6:E47)</f>
        <v>174166222</v>
      </c>
    </row>
    <row r="6" ht="26.1" customHeight="1" spans="1:5">
      <c r="A6" s="15" t="s">
        <v>139</v>
      </c>
      <c r="B6" s="15" t="s">
        <v>140</v>
      </c>
      <c r="C6" s="15" t="s">
        <v>160</v>
      </c>
      <c r="D6" s="16" t="s">
        <v>272</v>
      </c>
      <c r="E6" s="17">
        <v>100000</v>
      </c>
    </row>
    <row r="7" ht="26.1" customHeight="1" spans="1:5">
      <c r="A7" s="15">
        <v>201</v>
      </c>
      <c r="B7" s="15" t="s">
        <v>140</v>
      </c>
      <c r="C7" s="15" t="s">
        <v>160</v>
      </c>
      <c r="D7" s="16" t="s">
        <v>273</v>
      </c>
      <c r="E7" s="17">
        <v>1500000</v>
      </c>
    </row>
    <row r="8" ht="26.1" customHeight="1" spans="1:5">
      <c r="A8" s="15">
        <v>213</v>
      </c>
      <c r="B8" s="15" t="s">
        <v>152</v>
      </c>
      <c r="C8" s="15" t="s">
        <v>155</v>
      </c>
      <c r="D8" s="16" t="s">
        <v>274</v>
      </c>
      <c r="E8" s="17">
        <v>800000</v>
      </c>
    </row>
    <row r="9" ht="26.1" customHeight="1" spans="1:5">
      <c r="A9" s="15">
        <v>201</v>
      </c>
      <c r="B9" s="15">
        <v>13</v>
      </c>
      <c r="C9" s="15" t="s">
        <v>175</v>
      </c>
      <c r="D9" s="16" t="s">
        <v>275</v>
      </c>
      <c r="E9" s="17">
        <v>2850000</v>
      </c>
    </row>
    <row r="10" ht="26.1" customHeight="1" spans="1:5">
      <c r="A10" s="15" t="s">
        <v>139</v>
      </c>
      <c r="B10" s="15" t="s">
        <v>140</v>
      </c>
      <c r="C10" s="15" t="s">
        <v>160</v>
      </c>
      <c r="D10" s="18" t="s">
        <v>276</v>
      </c>
      <c r="E10" s="17">
        <v>200000</v>
      </c>
    </row>
    <row r="11" ht="26.1" customHeight="1" spans="1:5">
      <c r="A11" s="15" t="s">
        <v>179</v>
      </c>
      <c r="B11" s="15" t="s">
        <v>152</v>
      </c>
      <c r="C11" s="15" t="s">
        <v>141</v>
      </c>
      <c r="D11" s="18" t="s">
        <v>277</v>
      </c>
      <c r="E11" s="17">
        <v>6400000</v>
      </c>
    </row>
    <row r="12" ht="26.1" customHeight="1" spans="1:5">
      <c r="A12" s="15" t="s">
        <v>182</v>
      </c>
      <c r="B12" s="15" t="s">
        <v>183</v>
      </c>
      <c r="C12" s="15" t="s">
        <v>155</v>
      </c>
      <c r="D12" s="19" t="s">
        <v>278</v>
      </c>
      <c r="E12" s="17">
        <v>587000</v>
      </c>
    </row>
    <row r="13" ht="26.1" customHeight="1" spans="1:5">
      <c r="A13" s="15" t="s">
        <v>182</v>
      </c>
      <c r="B13" s="15" t="s">
        <v>183</v>
      </c>
      <c r="C13" s="15" t="s">
        <v>155</v>
      </c>
      <c r="D13" s="19" t="s">
        <v>279</v>
      </c>
      <c r="E13" s="17">
        <v>4500000</v>
      </c>
    </row>
    <row r="14" ht="26.1" customHeight="1" spans="1:5">
      <c r="A14" s="15" t="s">
        <v>187</v>
      </c>
      <c r="B14" s="15" t="s">
        <v>160</v>
      </c>
      <c r="C14" s="15" t="s">
        <v>155</v>
      </c>
      <c r="D14" s="19" t="s">
        <v>280</v>
      </c>
      <c r="E14" s="17">
        <v>1220000</v>
      </c>
    </row>
    <row r="15" ht="26.1" customHeight="1" spans="1:5">
      <c r="A15" s="15" t="s">
        <v>187</v>
      </c>
      <c r="B15" s="15" t="s">
        <v>140</v>
      </c>
      <c r="C15" s="15" t="s">
        <v>155</v>
      </c>
      <c r="D15" s="19" t="s">
        <v>281</v>
      </c>
      <c r="E15" s="17">
        <v>3746000</v>
      </c>
    </row>
    <row r="16" ht="26.1" customHeight="1" spans="1:5">
      <c r="A16" s="15" t="s">
        <v>139</v>
      </c>
      <c r="B16" s="15" t="s">
        <v>140</v>
      </c>
      <c r="C16" s="15" t="s">
        <v>160</v>
      </c>
      <c r="D16" s="16" t="s">
        <v>282</v>
      </c>
      <c r="E16" s="17">
        <v>400000</v>
      </c>
    </row>
    <row r="17" ht="26.1" customHeight="1" spans="1:5">
      <c r="A17" s="15" t="s">
        <v>193</v>
      </c>
      <c r="B17" s="15" t="s">
        <v>141</v>
      </c>
      <c r="C17" s="15" t="s">
        <v>194</v>
      </c>
      <c r="D17" s="18" t="s">
        <v>283</v>
      </c>
      <c r="E17" s="17">
        <v>1780000</v>
      </c>
    </row>
    <row r="18" ht="26.1" customHeight="1" spans="1:5">
      <c r="A18" s="15" t="s">
        <v>179</v>
      </c>
      <c r="B18" s="15" t="s">
        <v>160</v>
      </c>
      <c r="C18" s="15" t="s">
        <v>141</v>
      </c>
      <c r="D18" s="20" t="s">
        <v>284</v>
      </c>
      <c r="E18" s="17">
        <v>600000</v>
      </c>
    </row>
    <row r="19" ht="26.1" customHeight="1" spans="1:5">
      <c r="A19" s="15" t="s">
        <v>179</v>
      </c>
      <c r="B19" s="15" t="s">
        <v>160</v>
      </c>
      <c r="C19" s="15" t="s">
        <v>141</v>
      </c>
      <c r="D19" s="19" t="s">
        <v>285</v>
      </c>
      <c r="E19" s="17">
        <v>400000</v>
      </c>
    </row>
    <row r="20" ht="26.1" customHeight="1" spans="1:5">
      <c r="A20" s="15" t="s">
        <v>179</v>
      </c>
      <c r="B20" s="15" t="s">
        <v>160</v>
      </c>
      <c r="C20" s="15" t="s">
        <v>141</v>
      </c>
      <c r="D20" s="19" t="s">
        <v>286</v>
      </c>
      <c r="E20" s="17">
        <v>600000</v>
      </c>
    </row>
    <row r="21" ht="26.1" customHeight="1" spans="1:5">
      <c r="A21" s="15" t="s">
        <v>139</v>
      </c>
      <c r="B21" s="15" t="s">
        <v>201</v>
      </c>
      <c r="C21" s="15" t="s">
        <v>175</v>
      </c>
      <c r="D21" s="19" t="s">
        <v>287</v>
      </c>
      <c r="E21" s="17">
        <v>6000000</v>
      </c>
    </row>
    <row r="22" ht="26.1" customHeight="1" spans="1:5">
      <c r="A22" s="15" t="s">
        <v>139</v>
      </c>
      <c r="B22" s="15" t="s">
        <v>140</v>
      </c>
      <c r="C22" s="15" t="s">
        <v>160</v>
      </c>
      <c r="D22" s="19" t="s">
        <v>288</v>
      </c>
      <c r="E22" s="17">
        <v>100000</v>
      </c>
    </row>
    <row r="23" ht="26.1" customHeight="1" spans="1:5">
      <c r="A23" s="15" t="s">
        <v>204</v>
      </c>
      <c r="B23" s="15" t="s">
        <v>141</v>
      </c>
      <c r="C23" s="15" t="s">
        <v>155</v>
      </c>
      <c r="D23" s="19" t="s">
        <v>289</v>
      </c>
      <c r="E23" s="17">
        <v>1300000</v>
      </c>
    </row>
    <row r="24" ht="26.1" customHeight="1" spans="1:5">
      <c r="A24" s="15" t="s">
        <v>139</v>
      </c>
      <c r="B24" s="15" t="s">
        <v>140</v>
      </c>
      <c r="C24" s="15" t="s">
        <v>160</v>
      </c>
      <c r="D24" s="19" t="s">
        <v>290</v>
      </c>
      <c r="E24" s="17">
        <v>120000</v>
      </c>
    </row>
    <row r="25" ht="26.1" customHeight="1" spans="1:5">
      <c r="A25" s="15" t="s">
        <v>139</v>
      </c>
      <c r="B25" s="15" t="s">
        <v>140</v>
      </c>
      <c r="C25" s="15" t="s">
        <v>160</v>
      </c>
      <c r="D25" s="20" t="s">
        <v>291</v>
      </c>
      <c r="E25" s="17">
        <v>1780000</v>
      </c>
    </row>
    <row r="26" ht="26.1" customHeight="1" spans="1:5">
      <c r="A26" s="15" t="s">
        <v>187</v>
      </c>
      <c r="B26" s="15" t="s">
        <v>140</v>
      </c>
      <c r="C26" s="15" t="s">
        <v>183</v>
      </c>
      <c r="D26" s="19" t="s">
        <v>292</v>
      </c>
      <c r="E26" s="17">
        <v>14000000</v>
      </c>
    </row>
    <row r="27" ht="26.1" customHeight="1" spans="1:5">
      <c r="A27" s="15" t="s">
        <v>187</v>
      </c>
      <c r="B27" s="15" t="s">
        <v>140</v>
      </c>
      <c r="C27" s="15" t="s">
        <v>155</v>
      </c>
      <c r="D27" s="21" t="s">
        <v>293</v>
      </c>
      <c r="E27" s="17">
        <v>450000</v>
      </c>
    </row>
    <row r="28" ht="26.1" customHeight="1" spans="1:5">
      <c r="A28" s="15" t="s">
        <v>187</v>
      </c>
      <c r="B28" s="15" t="s">
        <v>140</v>
      </c>
      <c r="C28" s="15" t="s">
        <v>155</v>
      </c>
      <c r="D28" s="21" t="s">
        <v>294</v>
      </c>
      <c r="E28" s="17">
        <v>5000000</v>
      </c>
    </row>
    <row r="29" ht="26.1" customHeight="1" spans="1:5">
      <c r="A29" s="15" t="s">
        <v>139</v>
      </c>
      <c r="B29" s="15" t="s">
        <v>140</v>
      </c>
      <c r="C29" s="15" t="s">
        <v>160</v>
      </c>
      <c r="D29" s="21" t="s">
        <v>295</v>
      </c>
      <c r="E29" s="17">
        <v>900000</v>
      </c>
    </row>
    <row r="30" ht="26.1" customHeight="1" spans="1:5">
      <c r="A30" s="15" t="s">
        <v>179</v>
      </c>
      <c r="B30" s="15" t="s">
        <v>160</v>
      </c>
      <c r="C30" s="15" t="s">
        <v>141</v>
      </c>
      <c r="D30" s="21" t="s">
        <v>296</v>
      </c>
      <c r="E30" s="17">
        <v>100000</v>
      </c>
    </row>
    <row r="31" ht="26.1" customHeight="1" spans="1:5">
      <c r="A31" s="15" t="s">
        <v>139</v>
      </c>
      <c r="B31" s="15" t="s">
        <v>140</v>
      </c>
      <c r="C31" s="15" t="s">
        <v>160</v>
      </c>
      <c r="D31" s="18" t="s">
        <v>297</v>
      </c>
      <c r="E31" s="17">
        <v>100000</v>
      </c>
    </row>
    <row r="32" ht="26.1" customHeight="1" spans="1:5">
      <c r="A32" s="15" t="s">
        <v>139</v>
      </c>
      <c r="B32" s="15" t="s">
        <v>140</v>
      </c>
      <c r="C32" s="15" t="s">
        <v>160</v>
      </c>
      <c r="D32" s="21" t="s">
        <v>298</v>
      </c>
      <c r="E32" s="17">
        <v>500000</v>
      </c>
    </row>
    <row r="33" ht="26.1" customHeight="1" spans="1:5">
      <c r="A33" s="15" t="s">
        <v>179</v>
      </c>
      <c r="B33" s="15" t="s">
        <v>140</v>
      </c>
      <c r="C33" s="15" t="s">
        <v>155</v>
      </c>
      <c r="D33" s="19" t="s">
        <v>299</v>
      </c>
      <c r="E33" s="17">
        <v>4200000</v>
      </c>
    </row>
    <row r="34" ht="26.1" customHeight="1" spans="1:5">
      <c r="A34" s="15" t="s">
        <v>179</v>
      </c>
      <c r="B34" s="15" t="s">
        <v>140</v>
      </c>
      <c r="C34" s="15" t="s">
        <v>155</v>
      </c>
      <c r="D34" s="19" t="s">
        <v>300</v>
      </c>
      <c r="E34" s="17">
        <v>17000000</v>
      </c>
    </row>
    <row r="35" ht="26.1" customHeight="1" spans="1:5">
      <c r="A35" s="15" t="s">
        <v>179</v>
      </c>
      <c r="B35" s="15" t="s">
        <v>140</v>
      </c>
      <c r="C35" s="15" t="s">
        <v>155</v>
      </c>
      <c r="D35" s="19" t="s">
        <v>301</v>
      </c>
      <c r="E35" s="17">
        <v>16280000</v>
      </c>
    </row>
    <row r="36" ht="26.1" customHeight="1" spans="1:5">
      <c r="A36" s="15" t="s">
        <v>182</v>
      </c>
      <c r="B36" s="15" t="s">
        <v>183</v>
      </c>
      <c r="C36" s="15" t="s">
        <v>155</v>
      </c>
      <c r="D36" s="19" t="s">
        <v>302</v>
      </c>
      <c r="E36" s="17">
        <v>600000</v>
      </c>
    </row>
    <row r="37" ht="26.1" customHeight="1" spans="1:5">
      <c r="A37" s="15" t="s">
        <v>179</v>
      </c>
      <c r="B37" s="15" t="s">
        <v>140</v>
      </c>
      <c r="C37" s="15" t="s">
        <v>155</v>
      </c>
      <c r="D37" s="19" t="s">
        <v>303</v>
      </c>
      <c r="E37" s="17">
        <v>4000000</v>
      </c>
    </row>
    <row r="38" ht="26.1" customHeight="1" spans="1:5">
      <c r="A38" s="15" t="s">
        <v>179</v>
      </c>
      <c r="B38" s="15" t="s">
        <v>160</v>
      </c>
      <c r="C38" s="15" t="s">
        <v>141</v>
      </c>
      <c r="D38" s="19" t="s">
        <v>304</v>
      </c>
      <c r="E38" s="17">
        <v>600000</v>
      </c>
    </row>
    <row r="39" ht="26.1" customHeight="1" spans="1:5">
      <c r="A39" s="15" t="s">
        <v>179</v>
      </c>
      <c r="B39" s="15" t="s">
        <v>140</v>
      </c>
      <c r="C39" s="15">
        <v>99</v>
      </c>
      <c r="D39" s="19" t="s">
        <v>305</v>
      </c>
      <c r="E39" s="17">
        <v>6210000</v>
      </c>
    </row>
    <row r="40" ht="26.1" customHeight="1" spans="1:5">
      <c r="A40" s="15">
        <v>212</v>
      </c>
      <c r="B40" s="15" t="s">
        <v>140</v>
      </c>
      <c r="C40" s="15" t="s">
        <v>155</v>
      </c>
      <c r="D40" s="19" t="s">
        <v>306</v>
      </c>
      <c r="E40" s="17">
        <v>1300000</v>
      </c>
    </row>
    <row r="41" ht="26.1" customHeight="1" spans="1:5">
      <c r="A41" s="15" t="s">
        <v>182</v>
      </c>
      <c r="B41" s="15" t="s">
        <v>183</v>
      </c>
      <c r="C41" s="15" t="s">
        <v>155</v>
      </c>
      <c r="D41" s="21" t="s">
        <v>307</v>
      </c>
      <c r="E41" s="17">
        <v>3000000</v>
      </c>
    </row>
    <row r="42" ht="26.1" customHeight="1" spans="1:5">
      <c r="A42" s="15">
        <v>211</v>
      </c>
      <c r="B42" s="15" t="s">
        <v>140</v>
      </c>
      <c r="C42" s="15" t="s">
        <v>155</v>
      </c>
      <c r="D42" s="22" t="s">
        <v>308</v>
      </c>
      <c r="E42" s="17">
        <v>1800000</v>
      </c>
    </row>
    <row r="43" ht="26.1" customHeight="1" spans="1:5">
      <c r="A43" s="15" t="s">
        <v>179</v>
      </c>
      <c r="B43" s="15" t="s">
        <v>140</v>
      </c>
      <c r="C43" s="15" t="s">
        <v>155</v>
      </c>
      <c r="D43" s="22" t="s">
        <v>309</v>
      </c>
      <c r="E43" s="17">
        <v>1000000</v>
      </c>
    </row>
    <row r="44" ht="26.1" customHeight="1" spans="1:5">
      <c r="A44" s="15">
        <v>212</v>
      </c>
      <c r="B44" s="15" t="s">
        <v>140</v>
      </c>
      <c r="C44" s="15" t="s">
        <v>155</v>
      </c>
      <c r="D44" s="22" t="s">
        <v>310</v>
      </c>
      <c r="E44" s="17">
        <v>560000</v>
      </c>
    </row>
    <row r="45" ht="26.1" customHeight="1" spans="1:5">
      <c r="A45" s="15" t="s">
        <v>179</v>
      </c>
      <c r="B45" s="15" t="s">
        <v>140</v>
      </c>
      <c r="C45" s="15" t="s">
        <v>155</v>
      </c>
      <c r="D45" s="19" t="s">
        <v>311</v>
      </c>
      <c r="E45" s="17">
        <v>14583222</v>
      </c>
    </row>
    <row r="46" ht="26.1" customHeight="1" spans="1:5">
      <c r="A46" s="15" t="s">
        <v>179</v>
      </c>
      <c r="B46" s="15" t="s">
        <v>160</v>
      </c>
      <c r="C46" s="15" t="s">
        <v>141</v>
      </c>
      <c r="D46" s="19" t="s">
        <v>312</v>
      </c>
      <c r="E46" s="17">
        <v>3000000</v>
      </c>
    </row>
    <row r="47" ht="26.1" customHeight="1" spans="1:5">
      <c r="A47" s="15">
        <v>212</v>
      </c>
      <c r="B47" s="15" t="s">
        <v>140</v>
      </c>
      <c r="C47" s="15">
        <v>99</v>
      </c>
      <c r="D47" s="22" t="s">
        <v>313</v>
      </c>
      <c r="E47" s="17">
        <v>44000000</v>
      </c>
    </row>
  </sheetData>
  <autoFilter ref="A1:E47">
    <extLst/>
  </autoFilter>
  <mergeCells count="3">
    <mergeCell ref="A1:B1"/>
    <mergeCell ref="A2:E2"/>
    <mergeCell ref="A4:C4"/>
  </mergeCells>
  <printOptions horizontalCentered="1"/>
  <pageMargins left="0.751388888888889" right="0.751388888888889" top="0.629861111111111" bottom="0.708333333333333" header="0" footer="0.432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部门预算基本情况表</vt:lpstr>
      <vt:lpstr>部门预算收支总表</vt:lpstr>
      <vt:lpstr>部门预算支出总表（按功能分类）</vt:lpstr>
      <vt:lpstr>部门预算一般公共预算支出表（政府支出经济分类）</vt:lpstr>
      <vt:lpstr>部门预算项目支出表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2022-11-30T02:37:00Z</dcterms:created>
  <cp:lastPrinted>2024-04-23T06:53:00Z</cp:lastPrinted>
  <dcterms:modified xsi:type="dcterms:W3CDTF">2024-06-06T00:44:35Z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34E701188F0D4E199D939BB4A3E13E41_13</vt:lpwstr>
  </property>
  <property fmtid="{D5CDD505-2E9C-101B-9397-08002B2CF9AE}" pid="3" name="KSOProductBuildVer">
    <vt:lpwstr>2052-12.1.0.16929</vt:lpwstr>
  </property>
</Properties>
</file>